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1"/>
  </bookViews>
  <sheets>
    <sheet name="Condesed BS" sheetId="1" r:id="rId1"/>
    <sheet name="Condesed PL" sheetId="2" r:id="rId2"/>
    <sheet name="Condesed CF" sheetId="3" r:id="rId3"/>
    <sheet name="Condesed Equity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<sst xmlns="http://schemas.openxmlformats.org/spreadsheetml/2006/main" count="137" uniqueCount="116">
  <si>
    <t>Share capital</t>
  </si>
  <si>
    <t>Accumulated losses</t>
  </si>
  <si>
    <r>
      <t>EPS</t>
    </r>
    <r>
      <rPr>
        <b/>
        <sz val="9"/>
        <rFont val="Arial"/>
        <family val="2"/>
      </rPr>
      <t xml:space="preserve"> - Diluted</t>
    </r>
  </si>
  <si>
    <t>Intangible assets</t>
  </si>
  <si>
    <t>Finance costs</t>
  </si>
  <si>
    <t>Inventories</t>
  </si>
  <si>
    <t>Share premium</t>
  </si>
  <si>
    <t>Deferred taxation</t>
  </si>
  <si>
    <t>Land held for development</t>
  </si>
  <si>
    <t xml:space="preserve">Investment in associate </t>
  </si>
  <si>
    <t>Non-cash items</t>
  </si>
  <si>
    <t>Non-operating items</t>
  </si>
  <si>
    <t>Net change in current assets</t>
  </si>
  <si>
    <t>Net change in current liabilties</t>
  </si>
  <si>
    <t>Borrowings</t>
  </si>
  <si>
    <t>RM'000</t>
  </si>
  <si>
    <t>Interest paid</t>
  </si>
  <si>
    <t>Interest received</t>
  </si>
  <si>
    <t>Purchase of property, plant and equipment</t>
  </si>
  <si>
    <t>Land and development expenditure</t>
  </si>
  <si>
    <t>Proceeds from disposal of property, plant and equipment</t>
  </si>
  <si>
    <t>Net cash generated from/(used in) investing activities</t>
  </si>
  <si>
    <t>CASH FLOWS FROM INVESTING ACTIVITIES</t>
  </si>
  <si>
    <t>CASH FLOWS FROM FINANCING ACTIVITIES</t>
  </si>
  <si>
    <t>Repayment of hire purchase</t>
  </si>
  <si>
    <t>Net cash generated (used in)/generated financing activities</t>
  </si>
  <si>
    <t xml:space="preserve">CASH AND CASH EQUIVALENTS AT </t>
  </si>
  <si>
    <t>CASH AND CASH EQUIVALENTS AT</t>
  </si>
  <si>
    <t>AND CASH EQUIVALENTS</t>
  </si>
  <si>
    <t>NET (DECREASE)/INCREASE IN CASH</t>
  </si>
  <si>
    <t>CONDENSED CONSOLIDATED STATEMENTS OF CHANGES IN EQUITY</t>
  </si>
  <si>
    <t>Revaluation reserve</t>
  </si>
  <si>
    <t xml:space="preserve">Revenue </t>
  </si>
  <si>
    <t>Operating expenses</t>
  </si>
  <si>
    <t>Other Operating Income</t>
  </si>
  <si>
    <t>Investing Results</t>
  </si>
  <si>
    <t>Minority interests</t>
  </si>
  <si>
    <t>INTERIM FINANCIAL REPORT</t>
  </si>
  <si>
    <t>CONDENSED CONSOLIDATED INCOME STATEMENT</t>
  </si>
  <si>
    <t>As at end of</t>
  </si>
  <si>
    <t>current</t>
  </si>
  <si>
    <t>quarter</t>
  </si>
  <si>
    <t>Current assets</t>
  </si>
  <si>
    <t>Trade and other receivables</t>
  </si>
  <si>
    <t>Cash and cash equivalent</t>
  </si>
  <si>
    <t>Trade and other payables</t>
  </si>
  <si>
    <t xml:space="preserve">Financed By: </t>
  </si>
  <si>
    <t>Capital and reserves</t>
  </si>
  <si>
    <t xml:space="preserve">   Share Capital</t>
  </si>
  <si>
    <t xml:space="preserve">   Reserves</t>
  </si>
  <si>
    <t>Minority shareholders' interests</t>
  </si>
  <si>
    <t>CONDENSED CONSOLIDATED BALANCE SHEET</t>
  </si>
  <si>
    <t>KYM HOLDINGS BHD (Co. No. 84303-A)</t>
  </si>
  <si>
    <t>Property, plant and equipment</t>
  </si>
  <si>
    <t>Development Properties</t>
  </si>
  <si>
    <t>Current liabilities</t>
  </si>
  <si>
    <t>CONDENSED CONSOLIDATED CASH FLOW STATEMENTS</t>
  </si>
  <si>
    <t>CASH FLOWS FROM OPERATING ACTIVITIES</t>
  </si>
  <si>
    <t>Loss before taxation</t>
  </si>
  <si>
    <t>Adjustments for:</t>
  </si>
  <si>
    <t>Operating profit before working capital changes</t>
  </si>
  <si>
    <t>Cash generated from operations</t>
  </si>
  <si>
    <t>Income tax paid</t>
  </si>
  <si>
    <t>Net cash generated from operating activities</t>
  </si>
  <si>
    <t>Net loss for the period</t>
  </si>
  <si>
    <t>Total</t>
  </si>
  <si>
    <t>Short term borrowings</t>
  </si>
  <si>
    <t>Taxation</t>
  </si>
  <si>
    <t>The Condensed Consolidated Balance Sheets (unaudited) should be read in conjuction with the</t>
  </si>
  <si>
    <t>The Condensed Consolidated Income Statements (unaudited) should be read in conjuction with the</t>
  </si>
  <si>
    <t>The Condensed Consolidated Statements of Changes in Equity (unaudited) should be read in conjuction with the</t>
  </si>
  <si>
    <t>Shareholders' fund</t>
  </si>
  <si>
    <t xml:space="preserve">Net tangible assets per share (sen) </t>
  </si>
  <si>
    <t>N/A</t>
  </si>
  <si>
    <t>Adjustment on MI B/F</t>
  </si>
  <si>
    <t>Prior year adjustment</t>
  </si>
  <si>
    <t>Realisation of reserve</t>
  </si>
  <si>
    <t>Revaluation of Land &amp; Building</t>
  </si>
  <si>
    <t>Proceeds from disposal of investments</t>
  </si>
  <si>
    <t>Proceeds from disposal of a subsidiary</t>
  </si>
  <si>
    <t>Acquisition of subsidiary</t>
  </si>
  <si>
    <t>Drawdown of borrowings</t>
  </si>
  <si>
    <t>Annual Audited Financial Report for the year ended 31 January 2003</t>
  </si>
  <si>
    <t>EPS - Basic</t>
  </si>
  <si>
    <t>As at year ended 31 January, 2003</t>
  </si>
  <si>
    <t xml:space="preserve">Exercise of quoted warrants </t>
  </si>
  <si>
    <t>Quarter ended</t>
  </si>
  <si>
    <t>As at 01.02.2003</t>
  </si>
  <si>
    <t>01 FEBRUARY, 2003</t>
  </si>
  <si>
    <t>Comparable 3-months cumulative for current financial year to date ended</t>
  </si>
  <si>
    <t>Comparable current quarter ended</t>
  </si>
  <si>
    <t>Repayment by associate</t>
  </si>
  <si>
    <t xml:space="preserve">As at </t>
  </si>
  <si>
    <t xml:space="preserve">preceding </t>
  </si>
  <si>
    <t>year end</t>
  </si>
  <si>
    <t>31.01.2003</t>
  </si>
  <si>
    <t>Loss from operations</t>
  </si>
  <si>
    <t xml:space="preserve">Taxation </t>
  </si>
  <si>
    <t>Net current liabilities</t>
  </si>
  <si>
    <t xml:space="preserve">   Accumulated losses</t>
  </si>
  <si>
    <t>CASH AND CASH EQUIVALENTS COMPRISE:</t>
  </si>
  <si>
    <t>Cash and bank balances</t>
  </si>
  <si>
    <t>Fixed deposits with licensed banks</t>
  </si>
  <si>
    <t>Bank overdraft</t>
  </si>
  <si>
    <t>The Condensed Consolidated Cash Flow Statement (unaudited) should be read in conjuction with the</t>
  </si>
  <si>
    <t>Current quarter ended 31.07.2003</t>
  </si>
  <si>
    <t>FOR QUARTER ENDED 31 JULY 2003</t>
  </si>
  <si>
    <t>31.07.2003</t>
  </si>
  <si>
    <t>As at quarter ended 31 July, 2003</t>
  </si>
  <si>
    <t>31-July-2003</t>
  </si>
  <si>
    <t>Balance as at 31.07.2003</t>
  </si>
  <si>
    <t>Loss after taxation</t>
  </si>
  <si>
    <t>Net repayment of bill payables</t>
  </si>
  <si>
    <t>Repayment of term loan</t>
  </si>
  <si>
    <t>31 JULY, 2003</t>
  </si>
  <si>
    <t>Comparable 6-months cumulative for current financial year to date ended 31.07.2003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</si>
</sst>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M&quot;#,##0;\-&quot;RM&quot;#,##0"/>
    <numFmt numFmtId="181" formatCode="&quot;RM&quot;#,##0;[Red]\-&quot;RM&quot;#,##0"/>
    <numFmt numFmtId="182" formatCode="&quot;RM&quot;#,##0.00;\-&quot;RM&quot;#,##0.00"/>
    <numFmt numFmtId="183" formatCode="&quot;RM&quot;#,##0.00;[Red]\-&quot;RM&quot;#,##0.00"/>
    <numFmt numFmtId="184" formatCode="_-&quot;RM&quot;* #,##0_-;\-&quot;RM&quot;* #,##0_-;_-&quot;RM&quot;* &quot;-&quot;_-;_-@_-"/>
    <numFmt numFmtId="185" formatCode="_-&quot;RM&quot;* #,##0.00_-;\-&quot;RM&quot;* #,##0.00_-;_-&quot;RM&quot;* &quot;-&quot;??_-;_-@_-"/>
    <numFmt numFmtId="186" formatCode="0.00_)"/>
    <numFmt numFmtId="187" formatCode="#,##0;[Red]\(#,##0\)"/>
    <numFmt numFmtId="188" formatCode="_(* #,##0_);_(* \(#,##0\);_(* &quot;-&quot;??_);_(@_)"/>
    <numFmt numFmtId="189" formatCode=";;;"/>
    <numFmt numFmtId="190" formatCode="#,##0.00000000000_);\(#,##0.00000000000\)"/>
    <numFmt numFmtId="191" formatCode="#,##0.0_);[Red]\(#,##0.0\)"/>
    <numFmt numFmtId="192" formatCode="_(* #,##0.0_);_(* \(#,##0.0\);_(* &quot;-&quot;??_);_(@_)"/>
    <numFmt numFmtId="193" formatCode="#,##0.0;\-#,##0.0"/>
    <numFmt numFmtId="194" formatCode="_ * #,##0_ ;_ * \-#,##0_ ;_ * &quot;-&quot;??_ ;_ @_ "/>
  </numFmts>
  <fonts count="18">
    <font>
      <sz val="10"/>
      <name val="Arial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i/>
      <sz val="16"/>
      <name val="Helv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b/>
      <i/>
      <sz val="9"/>
      <name val="Arial"/>
      <family val="2"/>
    </font>
    <font>
      <u val="single"/>
      <sz val="9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5" fillId="0" borderId="0">
      <alignment/>
      <protection/>
    </xf>
    <xf numFmtId="0" fontId="4" fillId="0" borderId="0" applyNumberFormat="0">
      <alignment/>
      <protection/>
    </xf>
    <xf numFmtId="0" fontId="4" fillId="0" borderId="0" applyNumberFormat="0">
      <alignment/>
      <protection/>
    </xf>
    <xf numFmtId="0" fontId="4" fillId="0" borderId="0" applyNumberFormat="0">
      <alignment/>
      <protection/>
    </xf>
    <xf numFmtId="9" fontId="0" fillId="0" borderId="0" applyFont="0" applyFill="0" applyBorder="0" applyAlignment="0" applyProtection="0"/>
    <xf numFmtId="0" fontId="0" fillId="0" borderId="1">
      <alignment/>
      <protection/>
    </xf>
  </cellStyleXfs>
  <cellXfs count="206">
    <xf numFmtId="0" fontId="0" fillId="0" borderId="0" xfId="0" applyAlignment="1">
      <alignment/>
    </xf>
    <xf numFmtId="0" fontId="6" fillId="0" borderId="0" xfId="26" applyFont="1">
      <alignment/>
      <protection/>
    </xf>
    <xf numFmtId="0" fontId="4" fillId="0" borderId="0" xfId="26">
      <alignment/>
      <protection/>
    </xf>
    <xf numFmtId="0" fontId="7" fillId="0" borderId="0" xfId="26" applyFont="1" applyAlignment="1">
      <alignment horizontal="right"/>
      <protection/>
    </xf>
    <xf numFmtId="0" fontId="7" fillId="0" borderId="0" xfId="26" applyFont="1">
      <alignment/>
      <protection/>
    </xf>
    <xf numFmtId="0" fontId="8" fillId="0" borderId="2" xfId="26" applyFont="1" applyFill="1" applyBorder="1" applyAlignment="1">
      <alignment horizontal="center"/>
      <protection/>
    </xf>
    <xf numFmtId="0" fontId="4" fillId="0" borderId="3" xfId="26" applyFill="1" applyBorder="1">
      <alignment/>
      <protection/>
    </xf>
    <xf numFmtId="0" fontId="9" fillId="0" borderId="3" xfId="26" applyFont="1" applyFill="1" applyBorder="1">
      <alignment/>
      <protection/>
    </xf>
    <xf numFmtId="37" fontId="10" fillId="0" borderId="3" xfId="26" applyNumberFormat="1" applyFont="1" applyFill="1" applyBorder="1">
      <alignment/>
      <protection/>
    </xf>
    <xf numFmtId="37" fontId="9" fillId="0" borderId="3" xfId="26" applyNumberFormat="1" applyFont="1" applyFill="1" applyBorder="1">
      <alignment/>
      <protection/>
    </xf>
    <xf numFmtId="37" fontId="9" fillId="0" borderId="4" xfId="26" applyNumberFormat="1" applyFont="1" applyFill="1" applyBorder="1">
      <alignment/>
      <protection/>
    </xf>
    <xf numFmtId="0" fontId="4" fillId="0" borderId="5" xfId="26" applyFill="1" applyBorder="1" applyAlignment="1">
      <alignment horizontal="center"/>
      <protection/>
    </xf>
    <xf numFmtId="0" fontId="9" fillId="0" borderId="0" xfId="26" applyFont="1" applyFill="1" applyBorder="1">
      <alignment/>
      <protection/>
    </xf>
    <xf numFmtId="37" fontId="10" fillId="0" borderId="0" xfId="26" applyNumberFormat="1" applyFont="1" applyFill="1" applyBorder="1">
      <alignment/>
      <protection/>
    </xf>
    <xf numFmtId="37" fontId="9" fillId="0" borderId="0" xfId="26" applyNumberFormat="1" applyFont="1" applyFill="1" applyBorder="1">
      <alignment/>
      <protection/>
    </xf>
    <xf numFmtId="37" fontId="8" fillId="2" borderId="6" xfId="26" applyNumberFormat="1" applyFont="1" applyFill="1" applyBorder="1" applyAlignment="1">
      <alignment horizontal="center"/>
      <protection/>
    </xf>
    <xf numFmtId="37" fontId="9" fillId="0" borderId="7" xfId="26" applyNumberFormat="1" applyFont="1" applyFill="1" applyBorder="1">
      <alignment/>
      <protection/>
    </xf>
    <xf numFmtId="37" fontId="9" fillId="0" borderId="8" xfId="26" applyNumberFormat="1" applyFont="1" applyFill="1" applyBorder="1" applyAlignment="1">
      <alignment horizontal="center"/>
      <protection/>
    </xf>
    <xf numFmtId="0" fontId="9" fillId="0" borderId="5" xfId="26" applyFont="1" applyFill="1" applyBorder="1" applyAlignment="1">
      <alignment horizontal="center"/>
      <protection/>
    </xf>
    <xf numFmtId="37" fontId="8" fillId="2" borderId="9" xfId="26" applyNumberFormat="1" applyFont="1" applyFill="1" applyBorder="1" applyAlignment="1">
      <alignment horizontal="center"/>
      <protection/>
    </xf>
    <xf numFmtId="37" fontId="8" fillId="0" borderId="0" xfId="26" applyNumberFormat="1" applyFont="1" applyFill="1" applyBorder="1" applyAlignment="1">
      <alignment horizontal="center"/>
      <protection/>
    </xf>
    <xf numFmtId="37" fontId="8" fillId="2" borderId="10" xfId="26" applyNumberFormat="1" applyFont="1" applyFill="1" applyBorder="1" applyAlignment="1">
      <alignment horizontal="center"/>
      <protection/>
    </xf>
    <xf numFmtId="177" fontId="9" fillId="0" borderId="0" xfId="26" applyNumberFormat="1" applyFont="1" applyFill="1" applyBorder="1">
      <alignment/>
      <protection/>
    </xf>
    <xf numFmtId="177" fontId="9" fillId="0" borderId="7" xfId="26" applyNumberFormat="1" applyFont="1" applyFill="1" applyBorder="1">
      <alignment/>
      <protection/>
    </xf>
    <xf numFmtId="37" fontId="9" fillId="0" borderId="8" xfId="26" applyNumberFormat="1" applyFont="1" applyFill="1" applyBorder="1">
      <alignment/>
      <protection/>
    </xf>
    <xf numFmtId="0" fontId="12" fillId="0" borderId="5" xfId="26" applyFont="1" applyFill="1" applyBorder="1" applyAlignment="1">
      <alignment horizontal="center"/>
      <protection/>
    </xf>
    <xf numFmtId="0" fontId="8" fillId="0" borderId="0" xfId="26" applyFont="1" applyFill="1" applyBorder="1">
      <alignment/>
      <protection/>
    </xf>
    <xf numFmtId="0" fontId="9" fillId="0" borderId="0" xfId="26" applyFont="1" applyFill="1" applyBorder="1">
      <alignment/>
      <protection/>
    </xf>
    <xf numFmtId="37" fontId="13" fillId="0" borderId="0" xfId="26" applyNumberFormat="1" applyFont="1" applyFill="1" applyBorder="1" applyAlignment="1">
      <alignment horizontal="center"/>
      <protection/>
    </xf>
    <xf numFmtId="37" fontId="9" fillId="0" borderId="0" xfId="26" applyNumberFormat="1" applyFont="1" applyFill="1" applyBorder="1">
      <alignment/>
      <protection/>
    </xf>
    <xf numFmtId="177" fontId="9" fillId="0" borderId="6" xfId="26" applyNumberFormat="1" applyFont="1" applyFill="1" applyBorder="1">
      <alignment/>
      <protection/>
    </xf>
    <xf numFmtId="177" fontId="9" fillId="0" borderId="0" xfId="26" applyNumberFormat="1" applyFont="1" applyFill="1" applyBorder="1">
      <alignment/>
      <protection/>
    </xf>
    <xf numFmtId="177" fontId="9" fillId="0" borderId="7" xfId="26" applyNumberFormat="1" applyFont="1" applyFill="1" applyBorder="1">
      <alignment/>
      <protection/>
    </xf>
    <xf numFmtId="37" fontId="9" fillId="0" borderId="8" xfId="26" applyNumberFormat="1" applyFont="1" applyFill="1" applyBorder="1">
      <alignment/>
      <protection/>
    </xf>
    <xf numFmtId="177" fontId="9" fillId="0" borderId="9" xfId="26" applyNumberFormat="1" applyFont="1" applyFill="1" applyBorder="1">
      <alignment/>
      <protection/>
    </xf>
    <xf numFmtId="177" fontId="9" fillId="0" borderId="11" xfId="26" applyNumberFormat="1" applyFont="1" applyFill="1" applyBorder="1">
      <alignment/>
      <protection/>
    </xf>
    <xf numFmtId="177" fontId="9" fillId="0" borderId="12" xfId="26" applyNumberFormat="1" applyFont="1" applyFill="1" applyBorder="1">
      <alignment/>
      <protection/>
    </xf>
    <xf numFmtId="177" fontId="9" fillId="0" borderId="13" xfId="26" applyNumberFormat="1" applyFont="1" applyFill="1" applyBorder="1">
      <alignment/>
      <protection/>
    </xf>
    <xf numFmtId="177" fontId="8" fillId="0" borderId="14" xfId="26" applyNumberFormat="1" applyFont="1" applyFill="1" applyBorder="1">
      <alignment/>
      <protection/>
    </xf>
    <xf numFmtId="177" fontId="9" fillId="0" borderId="15" xfId="26" applyNumberFormat="1" applyFont="1" applyFill="1" applyBorder="1">
      <alignment/>
      <protection/>
    </xf>
    <xf numFmtId="38" fontId="9" fillId="0" borderId="16" xfId="18" applyNumberFormat="1" applyFont="1" applyFill="1" applyBorder="1" applyAlignment="1">
      <alignment/>
    </xf>
    <xf numFmtId="1" fontId="9" fillId="0" borderId="0" xfId="26" applyNumberFormat="1" applyFont="1" applyFill="1" applyBorder="1">
      <alignment/>
      <protection/>
    </xf>
    <xf numFmtId="1" fontId="9" fillId="0" borderId="7" xfId="26" applyNumberFormat="1" applyFont="1" applyFill="1" applyBorder="1">
      <alignment/>
      <protection/>
    </xf>
    <xf numFmtId="0" fontId="9" fillId="0" borderId="17" xfId="26" applyFont="1" applyFill="1" applyBorder="1" applyAlignment="1">
      <alignment horizontal="center"/>
      <protection/>
    </xf>
    <xf numFmtId="0" fontId="9" fillId="0" borderId="16" xfId="26" applyFont="1" applyFill="1" applyBorder="1">
      <alignment/>
      <protection/>
    </xf>
    <xf numFmtId="37" fontId="9" fillId="0" borderId="16" xfId="26" applyNumberFormat="1" applyFont="1" applyFill="1" applyBorder="1">
      <alignment/>
      <protection/>
    </xf>
    <xf numFmtId="177" fontId="9" fillId="0" borderId="16" xfId="26" applyNumberFormat="1" applyFont="1" applyFill="1" applyBorder="1">
      <alignment/>
      <protection/>
    </xf>
    <xf numFmtId="37" fontId="9" fillId="0" borderId="18" xfId="26" applyNumberFormat="1" applyFont="1" applyFill="1" applyBorder="1">
      <alignment/>
      <protection/>
    </xf>
    <xf numFmtId="177" fontId="4" fillId="0" borderId="0" xfId="26" applyNumberFormat="1">
      <alignment/>
      <protection/>
    </xf>
    <xf numFmtId="0" fontId="8" fillId="0" borderId="0" xfId="27" applyFont="1" applyBorder="1" applyAlignment="1">
      <alignment horizontal="justify" vertical="center"/>
      <protection/>
    </xf>
    <xf numFmtId="0" fontId="8" fillId="2" borderId="19" xfId="27" applyFont="1" applyFill="1" applyBorder="1" applyAlignment="1">
      <alignment horizontal="centerContinuous"/>
      <protection/>
    </xf>
    <xf numFmtId="0" fontId="8" fillId="2" borderId="13" xfId="27" applyFont="1" applyFill="1" applyBorder="1" applyAlignment="1">
      <alignment horizontal="centerContinuous"/>
      <protection/>
    </xf>
    <xf numFmtId="0" fontId="8" fillId="2" borderId="20" xfId="27" applyFont="1" applyFill="1" applyBorder="1" applyAlignment="1">
      <alignment horizontal="centerContinuous"/>
      <protection/>
    </xf>
    <xf numFmtId="0" fontId="8" fillId="0" borderId="0" xfId="27" applyFont="1" applyBorder="1">
      <alignment/>
      <protection/>
    </xf>
    <xf numFmtId="0" fontId="8" fillId="0" borderId="7" xfId="27" applyFont="1" applyBorder="1">
      <alignment/>
      <protection/>
    </xf>
    <xf numFmtId="0" fontId="8" fillId="2" borderId="9" xfId="27" applyFont="1" applyFill="1" applyBorder="1" applyAlignment="1">
      <alignment horizontal="center" vertical="top" wrapText="1"/>
      <protection/>
    </xf>
    <xf numFmtId="0" fontId="8" fillId="0" borderId="0" xfId="27" applyFont="1" applyBorder="1" applyAlignment="1">
      <alignment horizontal="center" vertical="top" wrapText="1"/>
      <protection/>
    </xf>
    <xf numFmtId="0" fontId="8" fillId="0" borderId="7" xfId="27" applyFont="1" applyBorder="1" applyAlignment="1">
      <alignment horizontal="center" vertical="top" wrapText="1"/>
      <protection/>
    </xf>
    <xf numFmtId="0" fontId="8" fillId="2" borderId="11" xfId="27" applyFont="1" applyFill="1" applyBorder="1" applyAlignment="1">
      <alignment horizontal="center"/>
      <protection/>
    </xf>
    <xf numFmtId="0" fontId="8" fillId="0" borderId="0" xfId="27" applyFont="1" applyBorder="1" applyAlignment="1">
      <alignment horizontal="center"/>
      <protection/>
    </xf>
    <xf numFmtId="0" fontId="8" fillId="0" borderId="7" xfId="27" applyFont="1" applyBorder="1" applyAlignment="1">
      <alignment horizontal="center"/>
      <protection/>
    </xf>
    <xf numFmtId="0" fontId="9" fillId="0" borderId="0" xfId="27" applyFont="1" applyFill="1" applyBorder="1" applyAlignment="1">
      <alignment horizontal="center"/>
      <protection/>
    </xf>
    <xf numFmtId="0" fontId="9" fillId="0" borderId="7" xfId="27" applyFont="1" applyFill="1" applyBorder="1" applyAlignment="1">
      <alignment horizontal="center"/>
      <protection/>
    </xf>
    <xf numFmtId="0" fontId="9" fillId="0" borderId="0" xfId="27" applyFont="1" applyFill="1" applyBorder="1">
      <alignment/>
      <protection/>
    </xf>
    <xf numFmtId="37" fontId="9" fillId="0" borderId="6" xfId="27" applyNumberFormat="1" applyFont="1" applyFill="1" applyBorder="1">
      <alignment/>
      <protection/>
    </xf>
    <xf numFmtId="37" fontId="9" fillId="0" borderId="0" xfId="27" applyNumberFormat="1" applyFont="1" applyFill="1" applyBorder="1">
      <alignment/>
      <protection/>
    </xf>
    <xf numFmtId="37" fontId="9" fillId="0" borderId="7" xfId="27" applyNumberFormat="1" applyFont="1" applyFill="1" applyBorder="1">
      <alignment/>
      <protection/>
    </xf>
    <xf numFmtId="37" fontId="9" fillId="0" borderId="8" xfId="27" applyNumberFormat="1" applyFont="1" applyFill="1" applyBorder="1">
      <alignment/>
      <protection/>
    </xf>
    <xf numFmtId="37" fontId="9" fillId="0" borderId="9" xfId="27" applyNumberFormat="1" applyFont="1" applyFill="1" applyBorder="1">
      <alignment/>
      <protection/>
    </xf>
    <xf numFmtId="0" fontId="8" fillId="0" borderId="5" xfId="27" applyFont="1" applyFill="1" applyBorder="1" applyAlignment="1">
      <alignment horizontal="center"/>
      <protection/>
    </xf>
    <xf numFmtId="0" fontId="8" fillId="0" borderId="0" xfId="27" applyFont="1" applyFill="1" applyBorder="1">
      <alignment/>
      <protection/>
    </xf>
    <xf numFmtId="37" fontId="8" fillId="0" borderId="9" xfId="27" applyNumberFormat="1" applyFont="1" applyFill="1" applyBorder="1">
      <alignment/>
      <protection/>
    </xf>
    <xf numFmtId="37" fontId="8" fillId="0" borderId="0" xfId="27" applyNumberFormat="1" applyFont="1" applyFill="1" applyBorder="1">
      <alignment/>
      <protection/>
    </xf>
    <xf numFmtId="37" fontId="8" fillId="0" borderId="7" xfId="27" applyNumberFormat="1" applyFont="1" applyFill="1" applyBorder="1">
      <alignment/>
      <protection/>
    </xf>
    <xf numFmtId="37" fontId="8" fillId="0" borderId="8" xfId="27" applyNumberFormat="1" applyFont="1" applyFill="1" applyBorder="1">
      <alignment/>
      <protection/>
    </xf>
    <xf numFmtId="37" fontId="9" fillId="0" borderId="11" xfId="27" applyNumberFormat="1" applyFont="1" applyFill="1" applyBorder="1">
      <alignment/>
      <protection/>
    </xf>
    <xf numFmtId="37" fontId="8" fillId="0" borderId="21" xfId="27" applyNumberFormat="1" applyFont="1" applyFill="1" applyBorder="1">
      <alignment/>
      <protection/>
    </xf>
    <xf numFmtId="37" fontId="9" fillId="0" borderId="22" xfId="27" applyNumberFormat="1" applyFont="1" applyFill="1" applyBorder="1">
      <alignment/>
      <protection/>
    </xf>
    <xf numFmtId="40" fontId="9" fillId="0" borderId="0" xfId="19" applyFont="1" applyFill="1" applyBorder="1" applyAlignment="1">
      <alignment/>
    </xf>
    <xf numFmtId="40" fontId="9" fillId="0" borderId="22" xfId="19" applyFont="1" applyFill="1" applyBorder="1" applyAlignment="1">
      <alignment/>
    </xf>
    <xf numFmtId="40" fontId="9" fillId="0" borderId="7" xfId="19" applyFont="1" applyFill="1" applyBorder="1" applyAlignment="1">
      <alignment/>
    </xf>
    <xf numFmtId="0" fontId="14" fillId="0" borderId="0" xfId="27" applyFont="1" applyFill="1" applyBorder="1">
      <alignment/>
      <protection/>
    </xf>
    <xf numFmtId="0" fontId="6" fillId="0" borderId="0" xfId="28" applyFont="1">
      <alignment/>
      <protection/>
    </xf>
    <xf numFmtId="0" fontId="4" fillId="0" borderId="0" xfId="28" applyBorder="1">
      <alignment/>
      <protection/>
    </xf>
    <xf numFmtId="0" fontId="4" fillId="0" borderId="0" xfId="28">
      <alignment/>
      <protection/>
    </xf>
    <xf numFmtId="177" fontId="4" fillId="0" borderId="0" xfId="28" applyNumberFormat="1">
      <alignment/>
      <protection/>
    </xf>
    <xf numFmtId="0" fontId="7" fillId="0" borderId="0" xfId="28" applyFont="1">
      <alignment/>
      <protection/>
    </xf>
    <xf numFmtId="177" fontId="6" fillId="0" borderId="0" xfId="17" applyNumberFormat="1" applyFont="1" applyFill="1" applyBorder="1" applyAlignment="1">
      <alignment horizontal="left"/>
    </xf>
    <xf numFmtId="0" fontId="4" fillId="0" borderId="2" xfId="28" applyBorder="1">
      <alignment/>
      <protection/>
    </xf>
    <xf numFmtId="0" fontId="8" fillId="0" borderId="3" xfId="28" applyFont="1" applyFill="1" applyBorder="1">
      <alignment/>
      <protection/>
    </xf>
    <xf numFmtId="37" fontId="9" fillId="0" borderId="3" xfId="28" applyNumberFormat="1" applyFont="1" applyFill="1" applyBorder="1">
      <alignment/>
      <protection/>
    </xf>
    <xf numFmtId="177" fontId="9" fillId="0" borderId="3" xfId="28" applyNumberFormat="1" applyFont="1" applyFill="1" applyBorder="1">
      <alignment/>
      <protection/>
    </xf>
    <xf numFmtId="189" fontId="9" fillId="0" borderId="3" xfId="28" applyNumberFormat="1" applyFont="1" applyFill="1" applyBorder="1">
      <alignment/>
      <protection/>
    </xf>
    <xf numFmtId="0" fontId="9" fillId="0" borderId="3" xfId="28" applyFont="1" applyFill="1" applyBorder="1">
      <alignment/>
      <protection/>
    </xf>
    <xf numFmtId="0" fontId="4" fillId="0" borderId="3" xfId="28" applyFill="1" applyBorder="1">
      <alignment/>
      <protection/>
    </xf>
    <xf numFmtId="177" fontId="4" fillId="0" borderId="4" xfId="28" applyNumberFormat="1" applyBorder="1">
      <alignment/>
      <protection/>
    </xf>
    <xf numFmtId="0" fontId="11" fillId="0" borderId="5" xfId="28" applyFont="1" applyBorder="1">
      <alignment/>
      <protection/>
    </xf>
    <xf numFmtId="0" fontId="8" fillId="0" borderId="0" xfId="28" applyFont="1" applyFill="1" applyBorder="1">
      <alignment/>
      <protection/>
    </xf>
    <xf numFmtId="177" fontId="15" fillId="2" borderId="6" xfId="28" applyNumberFormat="1" applyFont="1" applyFill="1" applyBorder="1" applyAlignment="1">
      <alignment horizontal="center" wrapText="1"/>
      <protection/>
    </xf>
    <xf numFmtId="37" fontId="8" fillId="0" borderId="0" xfId="28" applyNumberFormat="1" applyFont="1" applyFill="1" applyBorder="1">
      <alignment/>
      <protection/>
    </xf>
    <xf numFmtId="177" fontId="8" fillId="0" borderId="0" xfId="28" applyNumberFormat="1" applyFont="1" applyFill="1" applyBorder="1">
      <alignment/>
      <protection/>
    </xf>
    <xf numFmtId="177" fontId="8" fillId="2" borderId="6" xfId="28" applyNumberFormat="1" applyFont="1" applyFill="1" applyBorder="1" applyAlignment="1">
      <alignment horizontal="center" wrapText="1"/>
      <protection/>
    </xf>
    <xf numFmtId="177" fontId="8" fillId="0" borderId="8" xfId="28" applyNumberFormat="1" applyFont="1" applyFill="1" applyBorder="1">
      <alignment/>
      <protection/>
    </xf>
    <xf numFmtId="0" fontId="11" fillId="0" borderId="0" xfId="28" applyFont="1" applyFill="1" applyBorder="1">
      <alignment/>
      <protection/>
    </xf>
    <xf numFmtId="0" fontId="11" fillId="0" borderId="0" xfId="28" applyFont="1">
      <alignment/>
      <protection/>
    </xf>
    <xf numFmtId="0" fontId="4" fillId="0" borderId="5" xfId="28" applyBorder="1">
      <alignment/>
      <protection/>
    </xf>
    <xf numFmtId="0" fontId="9" fillId="0" borderId="0" xfId="28" applyFont="1" applyFill="1" applyBorder="1">
      <alignment/>
      <protection/>
    </xf>
    <xf numFmtId="177" fontId="13" fillId="2" borderId="11" xfId="28" applyNumberFormat="1" applyFont="1" applyFill="1" applyBorder="1" applyAlignment="1">
      <alignment horizontal="center" wrapText="1"/>
      <protection/>
    </xf>
    <xf numFmtId="37" fontId="9" fillId="0" borderId="0" xfId="28" applyNumberFormat="1" applyFont="1" applyFill="1" applyBorder="1">
      <alignment/>
      <protection/>
    </xf>
    <xf numFmtId="177" fontId="9" fillId="0" borderId="0" xfId="28" applyNumberFormat="1" applyFont="1" applyFill="1" applyBorder="1">
      <alignment/>
      <protection/>
    </xf>
    <xf numFmtId="177" fontId="9" fillId="0" borderId="8" xfId="28" applyNumberFormat="1" applyFont="1" applyFill="1" applyBorder="1">
      <alignment/>
      <protection/>
    </xf>
    <xf numFmtId="0" fontId="4" fillId="0" borderId="0" xfId="28" applyFill="1" applyBorder="1">
      <alignment/>
      <protection/>
    </xf>
    <xf numFmtId="177" fontId="8" fillId="0" borderId="9" xfId="28" applyNumberFormat="1" applyFont="1" applyFill="1" applyBorder="1" applyAlignment="1">
      <alignment horizontal="center" wrapText="1"/>
      <protection/>
    </xf>
    <xf numFmtId="0" fontId="16" fillId="0" borderId="0" xfId="28" applyFont="1" applyFill="1" applyBorder="1">
      <alignment/>
      <protection/>
    </xf>
    <xf numFmtId="15" fontId="16" fillId="0" borderId="0" xfId="28" applyNumberFormat="1" applyFont="1" applyFill="1" applyBorder="1" quotePrefix="1">
      <alignment/>
      <protection/>
    </xf>
    <xf numFmtId="177" fontId="9" fillId="0" borderId="8" xfId="20" applyNumberFormat="1" applyFont="1" applyFill="1" applyBorder="1" applyAlignment="1">
      <alignment/>
    </xf>
    <xf numFmtId="0" fontId="0" fillId="0" borderId="5" xfId="28" applyFont="1" applyBorder="1">
      <alignment/>
      <protection/>
    </xf>
    <xf numFmtId="177" fontId="9" fillId="0" borderId="9" xfId="28" applyNumberFormat="1" applyFont="1" applyFill="1" applyBorder="1">
      <alignment/>
      <protection/>
    </xf>
    <xf numFmtId="0" fontId="0" fillId="0" borderId="0" xfId="28" applyFont="1" applyFill="1" applyBorder="1">
      <alignment/>
      <protection/>
    </xf>
    <xf numFmtId="0" fontId="0" fillId="0" borderId="0" xfId="28" applyFont="1">
      <alignment/>
      <protection/>
    </xf>
    <xf numFmtId="177" fontId="9" fillId="0" borderId="12" xfId="28" applyNumberFormat="1" applyFont="1" applyFill="1" applyBorder="1">
      <alignment/>
      <protection/>
    </xf>
    <xf numFmtId="190" fontId="4" fillId="0" borderId="0" xfId="28" applyNumberFormat="1">
      <alignment/>
      <protection/>
    </xf>
    <xf numFmtId="0" fontId="4" fillId="0" borderId="17" xfId="28" applyBorder="1">
      <alignment/>
      <protection/>
    </xf>
    <xf numFmtId="0" fontId="4" fillId="0" borderId="16" xfId="28" applyFill="1" applyBorder="1">
      <alignment/>
      <protection/>
    </xf>
    <xf numFmtId="37" fontId="9" fillId="0" borderId="16" xfId="28" applyNumberFormat="1" applyFont="1" applyFill="1" applyBorder="1">
      <alignment/>
      <protection/>
    </xf>
    <xf numFmtId="177" fontId="9" fillId="0" borderId="16" xfId="28" applyNumberFormat="1" applyFont="1" applyFill="1" applyBorder="1">
      <alignment/>
      <protection/>
    </xf>
    <xf numFmtId="189" fontId="9" fillId="0" borderId="16" xfId="28" applyNumberFormat="1" applyFont="1" applyFill="1" applyBorder="1">
      <alignment/>
      <protection/>
    </xf>
    <xf numFmtId="0" fontId="9" fillId="0" borderId="16" xfId="28" applyFont="1" applyFill="1" applyBorder="1">
      <alignment/>
      <protection/>
    </xf>
    <xf numFmtId="177" fontId="4" fillId="0" borderId="18" xfId="28" applyNumberFormat="1" applyBorder="1">
      <alignment/>
      <protection/>
    </xf>
    <xf numFmtId="38" fontId="4" fillId="0" borderId="0" xfId="28" applyNumberFormat="1">
      <alignment/>
      <protection/>
    </xf>
    <xf numFmtId="40" fontId="9" fillId="0" borderId="0" xfId="19" applyFont="1" applyFill="1" applyBorder="1" applyAlignment="1">
      <alignment horizontal="center"/>
    </xf>
    <xf numFmtId="40" fontId="9" fillId="0" borderId="22" xfId="19" applyFont="1" applyFill="1" applyBorder="1" applyAlignment="1">
      <alignment horizontal="center"/>
    </xf>
    <xf numFmtId="40" fontId="9" fillId="0" borderId="7" xfId="19" applyFont="1" applyFill="1" applyBorder="1" applyAlignment="1">
      <alignment horizontal="center"/>
    </xf>
    <xf numFmtId="177" fontId="9" fillId="0" borderId="6" xfId="27" applyNumberFormat="1" applyFont="1" applyFill="1" applyBorder="1">
      <alignment/>
      <protection/>
    </xf>
    <xf numFmtId="177" fontId="9" fillId="0" borderId="0" xfId="27" applyNumberFormat="1" applyFont="1" applyFill="1" applyBorder="1">
      <alignment/>
      <protection/>
    </xf>
    <xf numFmtId="177" fontId="9" fillId="0" borderId="9" xfId="27" applyNumberFormat="1" applyFont="1" applyFill="1" applyBorder="1">
      <alignment/>
      <protection/>
    </xf>
    <xf numFmtId="177" fontId="8" fillId="0" borderId="9" xfId="27" applyNumberFormat="1" applyFont="1" applyFill="1" applyBorder="1">
      <alignment/>
      <protection/>
    </xf>
    <xf numFmtId="177" fontId="8" fillId="0" borderId="0" xfId="27" applyNumberFormat="1" applyFont="1" applyFill="1" applyBorder="1">
      <alignment/>
      <protection/>
    </xf>
    <xf numFmtId="177" fontId="9" fillId="0" borderId="11" xfId="27" applyNumberFormat="1" applyFont="1" applyFill="1" applyBorder="1">
      <alignment/>
      <protection/>
    </xf>
    <xf numFmtId="177" fontId="8" fillId="0" borderId="21" xfId="27" applyNumberFormat="1" applyFont="1" applyFill="1" applyBorder="1">
      <alignment/>
      <protection/>
    </xf>
    <xf numFmtId="179" fontId="9" fillId="0" borderId="0" xfId="19" applyNumberFormat="1" applyFont="1" applyFill="1" applyBorder="1" applyAlignment="1">
      <alignment/>
    </xf>
    <xf numFmtId="189" fontId="9" fillId="0" borderId="0" xfId="28" applyNumberFormat="1" applyFont="1" applyFill="1" applyBorder="1">
      <alignment/>
      <protection/>
    </xf>
    <xf numFmtId="0" fontId="17" fillId="0" borderId="0" xfId="27" applyFont="1">
      <alignment/>
      <protection/>
    </xf>
    <xf numFmtId="0" fontId="0" fillId="0" borderId="0" xfId="27" applyFont="1">
      <alignment/>
      <protection/>
    </xf>
    <xf numFmtId="0" fontId="11" fillId="0" borderId="0" xfId="27" applyFont="1" applyAlignment="1">
      <alignment horizontal="right"/>
      <protection/>
    </xf>
    <xf numFmtId="0" fontId="0" fillId="0" borderId="0" xfId="0" applyFont="1" applyAlignment="1">
      <alignment/>
    </xf>
    <xf numFmtId="0" fontId="11" fillId="0" borderId="0" xfId="27" applyFont="1">
      <alignment/>
      <protection/>
    </xf>
    <xf numFmtId="0" fontId="0" fillId="0" borderId="0" xfId="27" applyFont="1" applyBorder="1">
      <alignment/>
      <protection/>
    </xf>
    <xf numFmtId="177" fontId="0" fillId="0" borderId="0" xfId="27" applyNumberFormat="1" applyFont="1">
      <alignment/>
      <protection/>
    </xf>
    <xf numFmtId="177" fontId="11" fillId="0" borderId="0" xfId="27" applyNumberFormat="1" applyFont="1" applyBorder="1">
      <alignment/>
      <protection/>
    </xf>
    <xf numFmtId="0" fontId="0" fillId="0" borderId="2" xfId="27" applyFont="1" applyBorder="1">
      <alignment/>
      <protection/>
    </xf>
    <xf numFmtId="0" fontId="0" fillId="0" borderId="3" xfId="27" applyFont="1" applyBorder="1">
      <alignment/>
      <protection/>
    </xf>
    <xf numFmtId="0" fontId="0" fillId="0" borderId="4" xfId="27" applyFont="1" applyBorder="1">
      <alignment/>
      <protection/>
    </xf>
    <xf numFmtId="0" fontId="8" fillId="0" borderId="8" xfId="27" applyFont="1" applyBorder="1" applyAlignment="1">
      <alignment horizontal="justify" vertical="center"/>
      <protection/>
    </xf>
    <xf numFmtId="0" fontId="9" fillId="0" borderId="5" xfId="27" applyFont="1" applyFill="1" applyBorder="1" applyAlignment="1">
      <alignment horizontal="center" vertical="top" wrapText="1"/>
      <protection/>
    </xf>
    <xf numFmtId="0" fontId="9" fillId="0" borderId="0" xfId="27" applyFont="1" applyFill="1" applyBorder="1" applyAlignment="1">
      <alignment vertical="top" wrapText="1"/>
      <protection/>
    </xf>
    <xf numFmtId="0" fontId="9" fillId="0" borderId="8" xfId="27" applyFont="1" applyFill="1" applyBorder="1" applyAlignment="1">
      <alignment vertical="top" wrapText="1"/>
      <protection/>
    </xf>
    <xf numFmtId="0" fontId="9" fillId="0" borderId="5" xfId="27" applyFont="1" applyFill="1" applyBorder="1" applyAlignment="1">
      <alignment horizontal="center"/>
      <protection/>
    </xf>
    <xf numFmtId="0" fontId="9" fillId="0" borderId="8" xfId="27" applyFont="1" applyFill="1" applyBorder="1">
      <alignment/>
      <protection/>
    </xf>
    <xf numFmtId="0" fontId="9" fillId="0" borderId="17" xfId="27" applyFont="1" applyBorder="1">
      <alignment/>
      <protection/>
    </xf>
    <xf numFmtId="0" fontId="9" fillId="0" borderId="16" xfId="27" applyFont="1" applyBorder="1">
      <alignment/>
      <protection/>
    </xf>
    <xf numFmtId="0" fontId="9" fillId="0" borderId="18" xfId="27" applyFont="1" applyBorder="1">
      <alignment/>
      <protection/>
    </xf>
    <xf numFmtId="0" fontId="11" fillId="0" borderId="0" xfId="26" applyFont="1">
      <alignment/>
      <protection/>
    </xf>
    <xf numFmtId="177" fontId="8" fillId="0" borderId="0" xfId="15" applyNumberFormat="1" applyFont="1" applyAlignment="1">
      <alignment horizontal="right"/>
    </xf>
    <xf numFmtId="0" fontId="8" fillId="0" borderId="0" xfId="0" applyFont="1" applyAlignment="1">
      <alignment/>
    </xf>
    <xf numFmtId="38" fontId="8" fillId="0" borderId="0" xfId="0" applyNumberFormat="1" applyFont="1" applyAlignment="1">
      <alignment/>
    </xf>
    <xf numFmtId="177" fontId="8" fillId="0" borderId="0" xfId="15" applyNumberFormat="1" applyFont="1" applyAlignment="1">
      <alignment/>
    </xf>
    <xf numFmtId="38" fontId="8" fillId="0" borderId="0" xfId="15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77" fontId="9" fillId="0" borderId="0" xfId="0" applyNumberFormat="1" applyFont="1" applyAlignment="1">
      <alignment/>
    </xf>
    <xf numFmtId="177" fontId="8" fillId="0" borderId="0" xfId="16" applyNumberFormat="1" applyFont="1" applyFill="1" applyBorder="1" applyAlignment="1">
      <alignment horizontal="left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wrapText="1"/>
    </xf>
    <xf numFmtId="177" fontId="8" fillId="0" borderId="0" xfId="0" applyNumberFormat="1" applyFont="1" applyAlignment="1">
      <alignment/>
    </xf>
    <xf numFmtId="0" fontId="8" fillId="0" borderId="23" xfId="0" applyFont="1" applyBorder="1" applyAlignment="1">
      <alignment/>
    </xf>
    <xf numFmtId="38" fontId="8" fillId="0" borderId="23" xfId="15" applyNumberFormat="1" applyFont="1" applyBorder="1" applyAlignment="1">
      <alignment horizontal="right"/>
    </xf>
    <xf numFmtId="38" fontId="8" fillId="0" borderId="23" xfId="15" applyNumberFormat="1" applyFont="1" applyBorder="1" applyAlignment="1">
      <alignment/>
    </xf>
    <xf numFmtId="38" fontId="9" fillId="0" borderId="0" xfId="15" applyNumberFormat="1" applyFont="1" applyAlignment="1">
      <alignment horizontal="right"/>
    </xf>
    <xf numFmtId="38" fontId="9" fillId="0" borderId="0" xfId="15" applyNumberFormat="1" applyFont="1" applyAlignment="1">
      <alignment/>
    </xf>
    <xf numFmtId="38" fontId="9" fillId="0" borderId="0" xfId="0" applyNumberFormat="1" applyFont="1" applyAlignment="1">
      <alignment/>
    </xf>
    <xf numFmtId="177" fontId="9" fillId="0" borderId="0" xfId="15" applyNumberFormat="1" applyFont="1" applyAlignment="1">
      <alignment horizontal="right"/>
    </xf>
    <xf numFmtId="177" fontId="9" fillId="0" borderId="0" xfId="15" applyNumberFormat="1" applyFont="1" applyAlignment="1">
      <alignment/>
    </xf>
    <xf numFmtId="0" fontId="9" fillId="0" borderId="23" xfId="0" applyFont="1" applyBorder="1" applyAlignment="1">
      <alignment/>
    </xf>
    <xf numFmtId="38" fontId="9" fillId="0" borderId="23" xfId="0" applyNumberFormat="1" applyFont="1" applyBorder="1" applyAlignment="1">
      <alignment/>
    </xf>
    <xf numFmtId="177" fontId="9" fillId="0" borderId="23" xfId="15" applyNumberFormat="1" applyFont="1" applyBorder="1" applyAlignment="1">
      <alignment horizontal="right"/>
    </xf>
    <xf numFmtId="177" fontId="9" fillId="0" borderId="23" xfId="15" applyNumberFormat="1" applyFont="1" applyBorder="1" applyAlignment="1">
      <alignment/>
    </xf>
    <xf numFmtId="38" fontId="9" fillId="0" borderId="0" xfId="0" applyNumberFormat="1" applyFont="1" applyBorder="1" applyAlignment="1">
      <alignment/>
    </xf>
    <xf numFmtId="177" fontId="9" fillId="0" borderId="0" xfId="15" applyNumberFormat="1" applyFont="1" applyBorder="1" applyAlignment="1">
      <alignment horizontal="right"/>
    </xf>
    <xf numFmtId="177" fontId="9" fillId="0" borderId="0" xfId="15" applyNumberFormat="1" applyFont="1" applyBorder="1" applyAlignment="1">
      <alignment/>
    </xf>
    <xf numFmtId="38" fontId="9" fillId="0" borderId="0" xfId="0" applyNumberFormat="1" applyFont="1" applyAlignment="1">
      <alignment horizontal="right"/>
    </xf>
    <xf numFmtId="177" fontId="9" fillId="0" borderId="0" xfId="15" applyNumberFormat="1" applyFont="1" applyAlignment="1">
      <alignment horizontal="right"/>
    </xf>
    <xf numFmtId="177" fontId="9" fillId="0" borderId="23" xfId="15" applyNumberFormat="1" applyFont="1" applyBorder="1" applyAlignment="1">
      <alignment horizontal="right"/>
    </xf>
    <xf numFmtId="0" fontId="9" fillId="0" borderId="0" xfId="0" applyFont="1" applyAlignment="1">
      <alignment/>
    </xf>
    <xf numFmtId="38" fontId="9" fillId="0" borderId="0" xfId="0" applyNumberFormat="1" applyFont="1" applyAlignment="1">
      <alignment/>
    </xf>
    <xf numFmtId="177" fontId="9" fillId="0" borderId="0" xfId="15" applyNumberFormat="1" applyFont="1" applyAlignment="1">
      <alignment/>
    </xf>
    <xf numFmtId="0" fontId="9" fillId="0" borderId="23" xfId="0" applyFont="1" applyBorder="1" applyAlignment="1">
      <alignment/>
    </xf>
    <xf numFmtId="38" fontId="9" fillId="0" borderId="23" xfId="0" applyNumberFormat="1" applyFont="1" applyBorder="1" applyAlignment="1">
      <alignment/>
    </xf>
    <xf numFmtId="177" fontId="9" fillId="0" borderId="23" xfId="15" applyNumberFormat="1" applyFont="1" applyBorder="1" applyAlignment="1">
      <alignment/>
    </xf>
    <xf numFmtId="0" fontId="8" fillId="0" borderId="0" xfId="0" applyFont="1" applyAlignment="1" quotePrefix="1">
      <alignment/>
    </xf>
    <xf numFmtId="0" fontId="8" fillId="2" borderId="9" xfId="26" applyFont="1" applyFill="1" applyBorder="1" applyAlignment="1">
      <alignment horizontal="center"/>
      <protection/>
    </xf>
    <xf numFmtId="0" fontId="8" fillId="2" borderId="19" xfId="27" applyFont="1" applyFill="1" applyBorder="1" applyAlignment="1">
      <alignment horizontal="center"/>
      <protection/>
    </xf>
    <xf numFmtId="0" fontId="8" fillId="2" borderId="13" xfId="27" applyFont="1" applyFill="1" applyBorder="1" applyAlignment="1">
      <alignment horizontal="center"/>
      <protection/>
    </xf>
    <xf numFmtId="0" fontId="8" fillId="2" borderId="20" xfId="27" applyFont="1" applyFill="1" applyBorder="1" applyAlignment="1">
      <alignment horizontal="center"/>
      <protection/>
    </xf>
  </cellXfs>
  <cellStyles count="17">
    <cellStyle name="Normal" xfId="0"/>
    <cellStyle name="Comma" xfId="15"/>
    <cellStyle name="Comma [0]" xfId="16"/>
    <cellStyle name="Comma [0]_Sheet4" xfId="17"/>
    <cellStyle name="Comma_Sheet1" xfId="18"/>
    <cellStyle name="Comma_Sheet2" xfId="19"/>
    <cellStyle name="Comma_Sheet4" xfId="20"/>
    <cellStyle name="Currency" xfId="21"/>
    <cellStyle name="Currency [0]" xfId="22"/>
    <cellStyle name="Followed Hyperlink" xfId="23"/>
    <cellStyle name="Hyperlink" xfId="24"/>
    <cellStyle name="Normal - Style1" xfId="25"/>
    <cellStyle name="Normal_Sheet1" xfId="26"/>
    <cellStyle name="Normal_Sheet2" xfId="27"/>
    <cellStyle name="Normal_Sheet4" xfId="28"/>
    <cellStyle name="Percent" xfId="29"/>
    <cellStyle name="s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Y\Quarterly%20Announcemt\Q2%20FYE31.01.04\To%20pass%20to%20min%20er\Cashflow%20@%2030.04.03(summary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macct2\consol-kym\My%20Documents\Consol-KYM\Conso-Q5-2002-Hui%20Kee\KYMconso-Q5%202002%20-%2025.02.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Y\Quarterly%20Announcemt\Q2%20FYE31.01.04\To%20pass%20to%20min%20er\Cashflow%20@%2031.07.03(summary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.Sht movement"/>
      <sheetName val="cash flow working"/>
      <sheetName val="Cashflow"/>
      <sheetName val="Cashflow-Summary"/>
      <sheetName val="Sheet3"/>
    </sheetNames>
    <sheetDataSet>
      <sheetData sheetId="2">
        <row r="12">
          <cell r="F12">
            <v>-7173</v>
          </cell>
        </row>
        <row r="14">
          <cell r="F14">
            <v>0</v>
          </cell>
        </row>
        <row r="15">
          <cell r="F15">
            <v>464.514</v>
          </cell>
        </row>
        <row r="16">
          <cell r="F16">
            <v>-145</v>
          </cell>
        </row>
        <row r="17">
          <cell r="F17">
            <v>9575.783</v>
          </cell>
        </row>
        <row r="18">
          <cell r="F18">
            <v>2</v>
          </cell>
        </row>
        <row r="19">
          <cell r="F19">
            <v>2625</v>
          </cell>
        </row>
        <row r="20">
          <cell r="F20">
            <v>25.162</v>
          </cell>
        </row>
        <row r="21">
          <cell r="F21">
            <v>94</v>
          </cell>
        </row>
        <row r="22">
          <cell r="F22">
            <v>900.033</v>
          </cell>
        </row>
        <row r="23">
          <cell r="F23">
            <v>10962.496</v>
          </cell>
        </row>
        <row r="24">
          <cell r="F24">
            <v>-268</v>
          </cell>
        </row>
        <row r="25">
          <cell r="F25">
            <v>5460</v>
          </cell>
        </row>
        <row r="26">
          <cell r="F26">
            <v>-448</v>
          </cell>
        </row>
        <row r="27">
          <cell r="F27">
            <v>-1397</v>
          </cell>
        </row>
        <row r="28">
          <cell r="F28">
            <v>-55</v>
          </cell>
        </row>
        <row r="30">
          <cell r="F30">
            <v>4</v>
          </cell>
        </row>
        <row r="31">
          <cell r="F31">
            <v>-26.394</v>
          </cell>
        </row>
        <row r="32">
          <cell r="F32">
            <v>-15067</v>
          </cell>
        </row>
        <row r="36">
          <cell r="F36">
            <v>1472</v>
          </cell>
        </row>
        <row r="37">
          <cell r="F37">
            <v>1386.004</v>
          </cell>
        </row>
        <row r="38">
          <cell r="F38">
            <v>4922</v>
          </cell>
        </row>
        <row r="42">
          <cell r="F42">
            <v>-546</v>
          </cell>
        </row>
        <row r="43">
          <cell r="F43">
            <v>-6929</v>
          </cell>
        </row>
        <row r="51">
          <cell r="F51">
            <v>55</v>
          </cell>
        </row>
        <row r="52">
          <cell r="F52">
            <v>-7583</v>
          </cell>
        </row>
        <row r="53">
          <cell r="F53">
            <v>-925</v>
          </cell>
        </row>
        <row r="56">
          <cell r="F56">
            <v>-2920</v>
          </cell>
        </row>
        <row r="57">
          <cell r="F57">
            <v>2019.967</v>
          </cell>
        </row>
        <row r="58">
          <cell r="F58">
            <v>6358</v>
          </cell>
        </row>
        <row r="59">
          <cell r="F59">
            <v>12776</v>
          </cell>
        </row>
        <row r="60">
          <cell r="F60">
            <v>476.249</v>
          </cell>
        </row>
        <row r="61">
          <cell r="F61">
            <v>-1.798</v>
          </cell>
        </row>
        <row r="84">
          <cell r="F84">
            <v>408</v>
          </cell>
        </row>
        <row r="103">
          <cell r="B103" t="str">
            <v>Annual Audited Financial Report for the year ended 31 January 2003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densed Conso BS"/>
      <sheetName val="Condensed Conso P&amp;L"/>
      <sheetName val="Condensed Conso CFlow"/>
      <sheetName val="Condesed CF-Summary"/>
      <sheetName val="Condensed Conso - Equity"/>
      <sheetName val="Analysis-Turnover"/>
      <sheetName val="Analysis-Turnover (3mths)"/>
      <sheetName val="Analysis-PBT"/>
      <sheetName val="Analysis-PBT(3mths)"/>
      <sheetName val="sum-pl"/>
      <sheetName val="CF-1-2"/>
      <sheetName val="CF-1-2-A"/>
      <sheetName val="CF-3"/>
      <sheetName val="CF-3-A"/>
      <sheetName val="2002 Nt 20-1"/>
      <sheetName val="EPS"/>
      <sheetName val="CF-4"/>
      <sheetName val="CF-4-1"/>
      <sheetName val="CF-4-2"/>
      <sheetName val="CF-4-3"/>
      <sheetName val="CF-4-3-1"/>
      <sheetName val="CF-4-3-2"/>
      <sheetName val="JK Summary"/>
      <sheetName val="CF-4-4"/>
      <sheetName val="CF-4-4-1"/>
      <sheetName val="CF-4-5"/>
      <sheetName val="CF-5"/>
      <sheetName val="Notes 2-9,15-18"/>
      <sheetName val="2002 Nt 19-22"/>
      <sheetName val="CF-9"/>
      <sheetName val="CF-9-2"/>
      <sheetName val="SCE-linked"/>
      <sheetName val="CF-9-1-not used"/>
      <sheetName val="Recon 1st &amp; 2nd"/>
      <sheetName val="Contingent liabilties"/>
      <sheetName val="2000 Nt 19-22-X change"/>
    </sheetNames>
    <sheetDataSet>
      <sheetData sheetId="2">
        <row r="49">
          <cell r="B49" t="str">
            <v>Proceeds from insurance claims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flow"/>
      <sheetName val="Cashflow-Summary"/>
      <sheetName val="Sheet3"/>
      <sheetName val="B.Sht movement"/>
    </sheetNames>
    <sheetDataSet>
      <sheetData sheetId="0">
        <row r="36">
          <cell r="D36">
            <v>2243</v>
          </cell>
        </row>
        <row r="37">
          <cell r="D37">
            <v>1304</v>
          </cell>
        </row>
        <row r="38">
          <cell r="D38">
            <v>-2323</v>
          </cell>
        </row>
        <row r="42">
          <cell r="D42">
            <v>-470</v>
          </cell>
        </row>
        <row r="43">
          <cell r="D43">
            <v>-1038</v>
          </cell>
        </row>
        <row r="51">
          <cell r="D51">
            <v>65</v>
          </cell>
        </row>
        <row r="52">
          <cell r="D52">
            <v>-7519</v>
          </cell>
        </row>
        <row r="53">
          <cell r="D53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319</v>
          </cell>
        </row>
        <row r="60">
          <cell r="D60">
            <v>40</v>
          </cell>
        </row>
        <row r="61">
          <cell r="D61">
            <v>0</v>
          </cell>
        </row>
        <row r="69">
          <cell r="D69">
            <v>-459</v>
          </cell>
          <cell r="F69">
            <v>-3116.089</v>
          </cell>
        </row>
        <row r="71">
          <cell r="D71">
            <v>8857</v>
          </cell>
          <cell r="F71">
            <v>2090</v>
          </cell>
        </row>
        <row r="72">
          <cell r="D72">
            <v>-356</v>
          </cell>
          <cell r="F72">
            <v>-6859.583</v>
          </cell>
        </row>
        <row r="73">
          <cell r="D73">
            <v>0</v>
          </cell>
          <cell r="F73">
            <v>-7030.912</v>
          </cell>
        </row>
        <row r="75">
          <cell r="D75">
            <v>13</v>
          </cell>
          <cell r="F75">
            <v>116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2"/>
  <sheetViews>
    <sheetView workbookViewId="0" topLeftCell="A1">
      <selection activeCell="E14" sqref="E14"/>
    </sheetView>
  </sheetViews>
  <sheetFormatPr defaultColWidth="9.140625" defaultRowHeight="12.75"/>
  <cols>
    <col min="1" max="1" width="3.421875" style="0" customWidth="1"/>
    <col min="2" max="2" width="3.28125" style="0" customWidth="1"/>
    <col min="6" max="6" width="12.7109375" style="0" customWidth="1"/>
    <col min="7" max="7" width="14.7109375" style="0" customWidth="1"/>
    <col min="8" max="9" width="2.8515625" style="0" customWidth="1"/>
    <col min="10" max="10" width="14.7109375" style="0" customWidth="1"/>
    <col min="11" max="11" width="2.8515625" style="0" customWidth="1"/>
  </cols>
  <sheetData>
    <row r="1" spans="2:11" ht="14.25">
      <c r="B1" s="1" t="s">
        <v>52</v>
      </c>
      <c r="C1" s="2"/>
      <c r="D1" s="2"/>
      <c r="E1" s="2"/>
      <c r="F1" s="2"/>
      <c r="G1" s="2"/>
      <c r="H1" s="2"/>
      <c r="I1" s="2"/>
      <c r="J1" s="3"/>
      <c r="K1" s="2"/>
    </row>
    <row r="2" spans="2:11" ht="12.75">
      <c r="B2" s="4" t="s">
        <v>37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4" t="s">
        <v>51</v>
      </c>
      <c r="C3" s="2"/>
      <c r="D3" s="2"/>
      <c r="E3" s="2"/>
      <c r="F3" s="2"/>
      <c r="G3" s="2"/>
      <c r="H3" s="2"/>
      <c r="I3" s="2"/>
      <c r="J3" s="2"/>
      <c r="K3" s="2"/>
    </row>
    <row r="4" spans="2:11" ht="12.75">
      <c r="B4" s="4" t="s">
        <v>106</v>
      </c>
      <c r="C4" s="2"/>
      <c r="D4" s="2"/>
      <c r="E4" s="2"/>
      <c r="F4" s="2"/>
      <c r="G4" s="2"/>
      <c r="H4" s="2"/>
      <c r="I4" s="2"/>
      <c r="J4" s="2"/>
      <c r="K4" s="2"/>
    </row>
    <row r="5" spans="2:11" ht="13.5" thickBot="1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t="12.75">
      <c r="B6" s="5"/>
      <c r="C6" s="6"/>
      <c r="D6" s="7"/>
      <c r="E6" s="8"/>
      <c r="F6" s="9"/>
      <c r="G6" s="9"/>
      <c r="H6" s="9"/>
      <c r="I6" s="9"/>
      <c r="J6" s="9"/>
      <c r="K6" s="10"/>
    </row>
    <row r="7" spans="2:11" ht="12.75">
      <c r="B7" s="11"/>
      <c r="C7" s="12"/>
      <c r="D7" s="12"/>
      <c r="E7" s="13"/>
      <c r="F7" s="14"/>
      <c r="G7" s="15" t="s">
        <v>39</v>
      </c>
      <c r="H7" s="14"/>
      <c r="I7" s="16"/>
      <c r="J7" s="15" t="s">
        <v>92</v>
      </c>
      <c r="K7" s="17"/>
    </row>
    <row r="8" spans="2:11" ht="12.75">
      <c r="B8" s="18"/>
      <c r="C8" s="12"/>
      <c r="D8" s="12"/>
      <c r="E8" s="13"/>
      <c r="F8" s="14"/>
      <c r="G8" s="19" t="s">
        <v>40</v>
      </c>
      <c r="H8" s="14"/>
      <c r="I8" s="16"/>
      <c r="J8" s="202" t="s">
        <v>93</v>
      </c>
      <c r="K8" s="17"/>
    </row>
    <row r="9" spans="2:11" ht="12.75">
      <c r="B9" s="18"/>
      <c r="C9" s="12"/>
      <c r="D9" s="12"/>
      <c r="E9" s="13"/>
      <c r="F9" s="14"/>
      <c r="G9" s="19" t="s">
        <v>41</v>
      </c>
      <c r="H9" s="14"/>
      <c r="I9" s="16"/>
      <c r="J9" s="19" t="s">
        <v>94</v>
      </c>
      <c r="K9" s="17"/>
    </row>
    <row r="10" spans="2:11" ht="12.75">
      <c r="B10" s="18"/>
      <c r="C10" s="12"/>
      <c r="D10" s="12"/>
      <c r="E10" s="13"/>
      <c r="F10" s="14"/>
      <c r="G10" s="19" t="s">
        <v>107</v>
      </c>
      <c r="H10" s="14"/>
      <c r="I10" s="16"/>
      <c r="J10" s="19" t="s">
        <v>95</v>
      </c>
      <c r="K10" s="17"/>
    </row>
    <row r="11" spans="2:11" ht="13.5" thickBot="1">
      <c r="B11" s="18"/>
      <c r="C11" s="12"/>
      <c r="D11" s="12"/>
      <c r="E11" s="20"/>
      <c r="F11" s="14"/>
      <c r="G11" s="21" t="s">
        <v>15</v>
      </c>
      <c r="H11" s="14"/>
      <c r="I11" s="16"/>
      <c r="J11" s="21" t="s">
        <v>15</v>
      </c>
      <c r="K11" s="17"/>
    </row>
    <row r="12" spans="2:11" ht="12.75">
      <c r="B12" s="18"/>
      <c r="C12" s="12"/>
      <c r="D12" s="12"/>
      <c r="E12" s="20"/>
      <c r="F12" s="14"/>
      <c r="G12" s="22"/>
      <c r="H12" s="22"/>
      <c r="I12" s="23"/>
      <c r="J12" s="22"/>
      <c r="K12" s="24"/>
    </row>
    <row r="13" spans="2:11" ht="12.75">
      <c r="B13" s="25"/>
      <c r="C13" s="26" t="s">
        <v>53</v>
      </c>
      <c r="D13" s="27"/>
      <c r="E13" s="28"/>
      <c r="F13" s="29"/>
      <c r="G13" s="30">
        <v>76632</v>
      </c>
      <c r="H13" s="31"/>
      <c r="I13" s="32"/>
      <c r="J13" s="30">
        <v>71743</v>
      </c>
      <c r="K13" s="33"/>
    </row>
    <row r="14" spans="2:11" ht="12.75">
      <c r="B14" s="25"/>
      <c r="C14" s="27"/>
      <c r="D14" s="27"/>
      <c r="E14" s="28"/>
      <c r="F14" s="29"/>
      <c r="G14" s="34"/>
      <c r="H14" s="31"/>
      <c r="I14" s="32"/>
      <c r="J14" s="34"/>
      <c r="K14" s="33"/>
    </row>
    <row r="15" spans="2:11" ht="12.75">
      <c r="B15" s="25"/>
      <c r="C15" s="26" t="s">
        <v>8</v>
      </c>
      <c r="D15" s="27"/>
      <c r="E15" s="28"/>
      <c r="F15" s="29"/>
      <c r="G15" s="34">
        <v>161868</v>
      </c>
      <c r="H15" s="31"/>
      <c r="I15" s="32"/>
      <c r="J15" s="34">
        <v>156548</v>
      </c>
      <c r="K15" s="33"/>
    </row>
    <row r="16" spans="2:11" ht="12.75">
      <c r="B16" s="25"/>
      <c r="C16" s="26"/>
      <c r="D16" s="27"/>
      <c r="E16" s="28"/>
      <c r="F16" s="29"/>
      <c r="G16" s="34"/>
      <c r="H16" s="31"/>
      <c r="I16" s="32"/>
      <c r="J16" s="34"/>
      <c r="K16" s="33"/>
    </row>
    <row r="17" spans="2:11" ht="12.75">
      <c r="B17" s="25"/>
      <c r="C17" s="26" t="s">
        <v>3</v>
      </c>
      <c r="D17" s="27"/>
      <c r="E17" s="28"/>
      <c r="F17" s="29"/>
      <c r="G17" s="34">
        <v>3612</v>
      </c>
      <c r="H17" s="31"/>
      <c r="I17" s="32"/>
      <c r="J17" s="34">
        <v>3612</v>
      </c>
      <c r="K17" s="33"/>
    </row>
    <row r="18" spans="2:11" ht="12.75">
      <c r="B18" s="25"/>
      <c r="C18" s="26"/>
      <c r="D18" s="27"/>
      <c r="E18" s="28"/>
      <c r="F18" s="29"/>
      <c r="G18" s="34"/>
      <c r="H18" s="31"/>
      <c r="I18" s="32"/>
      <c r="J18" s="34"/>
      <c r="K18" s="33"/>
    </row>
    <row r="19" spans="2:11" ht="12.75">
      <c r="B19" s="25"/>
      <c r="C19" s="26" t="s">
        <v>9</v>
      </c>
      <c r="D19" s="27"/>
      <c r="E19" s="28"/>
      <c r="F19" s="29"/>
      <c r="G19" s="35">
        <v>56284</v>
      </c>
      <c r="H19" s="31"/>
      <c r="I19" s="32"/>
      <c r="J19" s="35">
        <v>56452</v>
      </c>
      <c r="K19" s="33"/>
    </row>
    <row r="20" spans="2:11" ht="12.75">
      <c r="B20" s="25"/>
      <c r="C20" s="27"/>
      <c r="D20" s="27"/>
      <c r="E20" s="28"/>
      <c r="F20" s="29"/>
      <c r="G20" s="36">
        <f>SUM(G13:G19)</f>
        <v>298396</v>
      </c>
      <c r="H20" s="31"/>
      <c r="I20" s="32"/>
      <c r="J20" s="36">
        <f>SUM(J13:J19)</f>
        <v>288355</v>
      </c>
      <c r="K20" s="33"/>
    </row>
    <row r="21" spans="2:11" ht="12.75">
      <c r="B21" s="25"/>
      <c r="C21" s="26" t="s">
        <v>42</v>
      </c>
      <c r="D21" s="27"/>
      <c r="E21" s="28"/>
      <c r="F21" s="29"/>
      <c r="G21" s="31"/>
      <c r="H21" s="31"/>
      <c r="I21" s="32"/>
      <c r="J21" s="31"/>
      <c r="K21" s="33"/>
    </row>
    <row r="22" spans="2:11" ht="12.75">
      <c r="B22" s="25"/>
      <c r="C22" s="27" t="s">
        <v>54</v>
      </c>
      <c r="D22" s="27"/>
      <c r="E22" s="28"/>
      <c r="F22" s="14"/>
      <c r="G22" s="30">
        <v>0</v>
      </c>
      <c r="H22" s="31"/>
      <c r="I22" s="32"/>
      <c r="J22" s="30">
        <v>1628</v>
      </c>
      <c r="K22" s="33"/>
    </row>
    <row r="23" spans="2:11" ht="12.75">
      <c r="B23" s="25"/>
      <c r="C23" s="27" t="s">
        <v>5</v>
      </c>
      <c r="D23" s="27"/>
      <c r="E23" s="28"/>
      <c r="F23" s="14"/>
      <c r="G23" s="34">
        <v>9411</v>
      </c>
      <c r="H23" s="31"/>
      <c r="I23" s="32"/>
      <c r="J23" s="34">
        <v>9881</v>
      </c>
      <c r="K23" s="33"/>
    </row>
    <row r="24" spans="2:11" ht="12.75">
      <c r="B24" s="25"/>
      <c r="C24" s="27" t="s">
        <v>43</v>
      </c>
      <c r="D24" s="27"/>
      <c r="E24" s="28"/>
      <c r="F24" s="14"/>
      <c r="G24" s="34">
        <f>16521+2453+232</f>
        <v>19206</v>
      </c>
      <c r="H24" s="31"/>
      <c r="I24" s="32"/>
      <c r="J24" s="34">
        <v>21632</v>
      </c>
      <c r="K24" s="33"/>
    </row>
    <row r="25" spans="2:11" ht="12.75">
      <c r="B25" s="25"/>
      <c r="C25" s="27" t="s">
        <v>44</v>
      </c>
      <c r="D25" s="27"/>
      <c r="E25" s="28"/>
      <c r="F25" s="14"/>
      <c r="G25" s="34">
        <f>10+1263+940</f>
        <v>2213</v>
      </c>
      <c r="H25" s="31"/>
      <c r="I25" s="32"/>
      <c r="J25" s="34">
        <v>2445</v>
      </c>
      <c r="K25" s="33"/>
    </row>
    <row r="26" spans="2:11" ht="12.75">
      <c r="B26" s="25"/>
      <c r="C26" s="26"/>
      <c r="D26" s="27"/>
      <c r="E26" s="28"/>
      <c r="F26" s="14"/>
      <c r="G26" s="36">
        <f>SUM(G22:G25)</f>
        <v>30830</v>
      </c>
      <c r="H26" s="31"/>
      <c r="I26" s="32"/>
      <c r="J26" s="36">
        <f>SUM(J22:J25)</f>
        <v>35586</v>
      </c>
      <c r="K26" s="33"/>
    </row>
    <row r="27" spans="2:11" ht="12.75">
      <c r="B27" s="25"/>
      <c r="C27" s="2"/>
      <c r="D27" s="27"/>
      <c r="E27" s="28"/>
      <c r="F27" s="29"/>
      <c r="G27" s="31"/>
      <c r="H27" s="31"/>
      <c r="I27" s="32"/>
      <c r="J27" s="31"/>
      <c r="K27" s="33"/>
    </row>
    <row r="28" spans="2:11" ht="12.75">
      <c r="B28" s="25"/>
      <c r="C28" s="26" t="s">
        <v>55</v>
      </c>
      <c r="D28" s="27"/>
      <c r="E28" s="28"/>
      <c r="F28" s="29"/>
      <c r="G28" s="31"/>
      <c r="H28" s="31"/>
      <c r="I28" s="32"/>
      <c r="J28" s="31"/>
      <c r="K28" s="33"/>
    </row>
    <row r="29" spans="2:11" ht="12.75">
      <c r="B29" s="25"/>
      <c r="C29" s="27" t="s">
        <v>66</v>
      </c>
      <c r="D29" s="27"/>
      <c r="E29" s="28"/>
      <c r="F29" s="14"/>
      <c r="G29" s="30">
        <v>13230</v>
      </c>
      <c r="H29" s="31"/>
      <c r="I29" s="32"/>
      <c r="J29" s="30">
        <v>12003</v>
      </c>
      <c r="K29" s="33"/>
    </row>
    <row r="30" spans="2:11" ht="12.75">
      <c r="B30" s="25"/>
      <c r="C30" s="27" t="s">
        <v>45</v>
      </c>
      <c r="D30" s="2"/>
      <c r="E30" s="2"/>
      <c r="F30" s="14"/>
      <c r="G30" s="34">
        <v>69269</v>
      </c>
      <c r="H30" s="31"/>
      <c r="I30" s="32"/>
      <c r="J30" s="34">
        <v>71592</v>
      </c>
      <c r="K30" s="33"/>
    </row>
    <row r="31" spans="2:11" ht="12.75">
      <c r="B31" s="25"/>
      <c r="C31" s="27" t="s">
        <v>67</v>
      </c>
      <c r="D31" s="27"/>
      <c r="E31" s="28"/>
      <c r="F31" s="14"/>
      <c r="G31" s="34">
        <v>593</v>
      </c>
      <c r="H31" s="31"/>
      <c r="I31" s="32"/>
      <c r="J31" s="34">
        <v>644</v>
      </c>
      <c r="K31" s="33"/>
    </row>
    <row r="32" spans="2:11" ht="12.75">
      <c r="B32" s="25"/>
      <c r="C32" s="26"/>
      <c r="D32" s="27"/>
      <c r="E32" s="28"/>
      <c r="F32" s="29"/>
      <c r="G32" s="36">
        <f>SUM(G29:G31)</f>
        <v>83092</v>
      </c>
      <c r="H32" s="31"/>
      <c r="I32" s="32"/>
      <c r="J32" s="36">
        <f>SUM(J29:J31)</f>
        <v>84239</v>
      </c>
      <c r="K32" s="33"/>
    </row>
    <row r="33" spans="2:11" ht="12.75">
      <c r="B33" s="25"/>
      <c r="C33" s="26" t="s">
        <v>98</v>
      </c>
      <c r="D33" s="27"/>
      <c r="E33" s="28"/>
      <c r="F33" s="29"/>
      <c r="G33" s="37">
        <f>G26-G32</f>
        <v>-52262</v>
      </c>
      <c r="H33" s="31"/>
      <c r="I33" s="32"/>
      <c r="J33" s="37">
        <f>J26-J32</f>
        <v>-48653</v>
      </c>
      <c r="K33" s="33"/>
    </row>
    <row r="34" spans="2:11" ht="13.5" thickBot="1">
      <c r="B34" s="25"/>
      <c r="C34" s="26"/>
      <c r="D34" s="27"/>
      <c r="E34" s="28"/>
      <c r="F34" s="29"/>
      <c r="G34" s="38">
        <f>G20+G33</f>
        <v>246134</v>
      </c>
      <c r="H34" s="31"/>
      <c r="I34" s="32"/>
      <c r="J34" s="38">
        <f>J20+J33</f>
        <v>239702</v>
      </c>
      <c r="K34" s="33"/>
    </row>
    <row r="35" spans="2:11" ht="13.5" thickTop="1">
      <c r="B35" s="25"/>
      <c r="C35" s="26"/>
      <c r="D35" s="27"/>
      <c r="E35" s="28"/>
      <c r="F35" s="29"/>
      <c r="G35" s="31"/>
      <c r="H35" s="31"/>
      <c r="I35" s="32"/>
      <c r="J35" s="31"/>
      <c r="K35" s="33"/>
    </row>
    <row r="36" spans="2:11" ht="12.75">
      <c r="B36" s="25"/>
      <c r="C36" s="26" t="s">
        <v>46</v>
      </c>
      <c r="D36" s="27"/>
      <c r="E36" s="28"/>
      <c r="F36" s="29"/>
      <c r="G36" s="31"/>
      <c r="H36" s="31"/>
      <c r="I36" s="32"/>
      <c r="J36" s="31"/>
      <c r="K36" s="33"/>
    </row>
    <row r="37" spans="2:11" ht="12.75">
      <c r="B37" s="25"/>
      <c r="C37" s="26" t="s">
        <v>47</v>
      </c>
      <c r="D37" s="27"/>
      <c r="E37" s="28"/>
      <c r="F37" s="29"/>
      <c r="G37" s="31"/>
      <c r="H37" s="31"/>
      <c r="I37" s="32"/>
      <c r="J37" s="31"/>
      <c r="K37" s="33"/>
    </row>
    <row r="38" spans="2:11" ht="12.75">
      <c r="B38" s="25"/>
      <c r="C38" s="31" t="s">
        <v>48</v>
      </c>
      <c r="D38" s="27"/>
      <c r="E38" s="28"/>
      <c r="F38" s="29"/>
      <c r="G38" s="30">
        <v>40940</v>
      </c>
      <c r="H38" s="31"/>
      <c r="I38" s="32"/>
      <c r="J38" s="30">
        <v>40940</v>
      </c>
      <c r="K38" s="33"/>
    </row>
    <row r="39" spans="2:11" ht="12.75">
      <c r="B39" s="25"/>
      <c r="C39" s="31" t="s">
        <v>49</v>
      </c>
      <c r="D39" s="27"/>
      <c r="E39" s="28"/>
      <c r="F39" s="29"/>
      <c r="G39" s="34">
        <f>57270+27697</f>
        <v>84967</v>
      </c>
      <c r="H39" s="31"/>
      <c r="I39" s="32"/>
      <c r="J39" s="34">
        <v>84967</v>
      </c>
      <c r="K39" s="33"/>
    </row>
    <row r="40" spans="2:11" ht="12.75">
      <c r="B40" s="25"/>
      <c r="C40" s="31" t="s">
        <v>99</v>
      </c>
      <c r="D40" s="27"/>
      <c r="E40" s="28"/>
      <c r="F40" s="29"/>
      <c r="G40" s="34">
        <f>'Condesed Equity'!I19</f>
        <v>-78458</v>
      </c>
      <c r="H40" s="31"/>
      <c r="I40" s="32"/>
      <c r="J40" s="34">
        <v>-72625</v>
      </c>
      <c r="K40" s="33"/>
    </row>
    <row r="41" spans="2:11" ht="12.75">
      <c r="B41" s="25"/>
      <c r="C41" s="26" t="s">
        <v>71</v>
      </c>
      <c r="D41" s="27"/>
      <c r="E41" s="28"/>
      <c r="F41" s="29"/>
      <c r="G41" s="39">
        <f>SUM(G38:G40)</f>
        <v>47449</v>
      </c>
      <c r="H41" s="31"/>
      <c r="I41" s="32"/>
      <c r="J41" s="39">
        <f>SUM(J38:J40)</f>
        <v>53282</v>
      </c>
      <c r="K41" s="33"/>
    </row>
    <row r="42" spans="2:11" ht="12.75">
      <c r="B42" s="25"/>
      <c r="C42" s="27" t="s">
        <v>50</v>
      </c>
      <c r="D42" s="27"/>
      <c r="E42" s="28"/>
      <c r="F42" s="29"/>
      <c r="G42" s="31">
        <v>16819</v>
      </c>
      <c r="H42" s="31"/>
      <c r="I42" s="32"/>
      <c r="J42" s="31">
        <v>17007</v>
      </c>
      <c r="K42" s="33"/>
    </row>
    <row r="43" spans="2:11" ht="12.75">
      <c r="B43" s="25"/>
      <c r="C43" s="27" t="s">
        <v>14</v>
      </c>
      <c r="D43" s="27"/>
      <c r="E43" s="28"/>
      <c r="F43" s="29"/>
      <c r="G43" s="31">
        <f>345+159810</f>
        <v>160155</v>
      </c>
      <c r="H43" s="31"/>
      <c r="I43" s="32"/>
      <c r="J43" s="31">
        <v>147702</v>
      </c>
      <c r="K43" s="33"/>
    </row>
    <row r="44" spans="2:11" ht="12.75">
      <c r="B44" s="25"/>
      <c r="C44" s="27" t="s">
        <v>7</v>
      </c>
      <c r="D44" s="2"/>
      <c r="E44" s="2"/>
      <c r="F44" s="29"/>
      <c r="G44" s="31">
        <v>21711</v>
      </c>
      <c r="H44" s="31"/>
      <c r="I44" s="32"/>
      <c r="J44" s="31">
        <v>21711</v>
      </c>
      <c r="K44" s="33"/>
    </row>
    <row r="45" spans="2:11" ht="13.5" thickBot="1">
      <c r="B45" s="25"/>
      <c r="C45" s="2"/>
      <c r="D45" s="27"/>
      <c r="E45" s="28"/>
      <c r="F45" s="29"/>
      <c r="G45" s="38">
        <f>SUM(G41:G44)</f>
        <v>246134</v>
      </c>
      <c r="H45" s="31"/>
      <c r="I45" s="32"/>
      <c r="J45" s="38">
        <f>SUM(J41:J44)</f>
        <v>239702</v>
      </c>
      <c r="K45" s="33"/>
    </row>
    <row r="46" spans="2:11" ht="13.5" thickTop="1">
      <c r="B46" s="25"/>
      <c r="C46" s="27"/>
      <c r="D46" s="27"/>
      <c r="E46" s="29"/>
      <c r="F46" s="29"/>
      <c r="G46" s="29"/>
      <c r="H46" s="31"/>
      <c r="I46" s="32"/>
      <c r="J46" s="29"/>
      <c r="K46" s="33"/>
    </row>
    <row r="47" spans="2:11" ht="13.5" thickBot="1">
      <c r="B47" s="25"/>
      <c r="C47" s="26" t="s">
        <v>72</v>
      </c>
      <c r="D47" s="27"/>
      <c r="E47" s="29"/>
      <c r="F47" s="29"/>
      <c r="G47" s="40">
        <f>(G41-G17)/G38*100</f>
        <v>107.076209086468</v>
      </c>
      <c r="H47" s="41"/>
      <c r="I47" s="42"/>
      <c r="J47" s="40">
        <f>(J41-J17)/J38*100</f>
        <v>121.32388861748902</v>
      </c>
      <c r="K47" s="33"/>
    </row>
    <row r="48" spans="2:11" ht="13.5" thickBot="1">
      <c r="B48" s="43"/>
      <c r="C48" s="44"/>
      <c r="D48" s="44"/>
      <c r="E48" s="45"/>
      <c r="F48" s="45"/>
      <c r="G48" s="46"/>
      <c r="H48" s="46"/>
      <c r="I48" s="46"/>
      <c r="J48" s="46"/>
      <c r="K48" s="47"/>
    </row>
    <row r="49" spans="2:11" ht="12.75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ht="12.75">
      <c r="B50" s="2"/>
      <c r="C50" s="2"/>
      <c r="D50" s="2"/>
      <c r="E50" s="2"/>
      <c r="F50" s="2"/>
      <c r="G50" s="48"/>
      <c r="H50" s="2"/>
      <c r="I50" s="2"/>
      <c r="J50" s="48"/>
      <c r="K50" s="2"/>
    </row>
    <row r="51" spans="2:11" ht="12.75">
      <c r="B51" s="162" t="s">
        <v>68</v>
      </c>
      <c r="D51" s="2"/>
      <c r="E51" s="2"/>
      <c r="F51" s="2"/>
      <c r="G51" s="2"/>
      <c r="H51" s="2"/>
      <c r="I51" s="2"/>
      <c r="J51" s="2"/>
      <c r="K51" s="2"/>
    </row>
    <row r="52" spans="2:11" ht="12.75">
      <c r="B52" s="162" t="s">
        <v>82</v>
      </c>
      <c r="D52" s="2"/>
      <c r="E52" s="2"/>
      <c r="F52" s="2"/>
      <c r="G52" s="2"/>
      <c r="H52" s="2"/>
      <c r="I52" s="2"/>
      <c r="J52" s="2"/>
      <c r="K52" s="2"/>
    </row>
  </sheetData>
  <printOptions/>
  <pageMargins left="0.6" right="0.4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9"/>
  <sheetViews>
    <sheetView tabSelected="1" workbookViewId="0" topLeftCell="A1">
      <selection activeCell="J3" sqref="J3"/>
    </sheetView>
  </sheetViews>
  <sheetFormatPr defaultColWidth="9.140625" defaultRowHeight="12.75"/>
  <cols>
    <col min="1" max="1" width="3.57421875" style="145" customWidth="1"/>
    <col min="2" max="2" width="2.421875" style="145" customWidth="1"/>
    <col min="3" max="3" width="9.140625" style="145" customWidth="1"/>
    <col min="4" max="4" width="23.7109375" style="145" customWidth="1"/>
    <col min="5" max="5" width="14.7109375" style="145" customWidth="1"/>
    <col min="6" max="6" width="1.421875" style="145" customWidth="1"/>
    <col min="7" max="7" width="14.7109375" style="145" customWidth="1"/>
    <col min="8" max="9" width="2.8515625" style="145" customWidth="1"/>
    <col min="10" max="10" width="13.57421875" style="145" bestFit="1" customWidth="1"/>
    <col min="11" max="11" width="1.421875" style="145" customWidth="1"/>
    <col min="12" max="12" width="14.57421875" style="145" customWidth="1"/>
    <col min="13" max="13" width="2.8515625" style="145" customWidth="1"/>
    <col min="14" max="16384" width="9.140625" style="145" customWidth="1"/>
  </cols>
  <sheetData>
    <row r="1" spans="2:13" ht="15">
      <c r="B1" s="142" t="s">
        <v>52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4"/>
    </row>
    <row r="2" spans="2:13" ht="12.75">
      <c r="B2" s="146" t="s">
        <v>37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2:13" ht="12.75">
      <c r="B3" s="146" t="s">
        <v>38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2:13" ht="12.75">
      <c r="B4" s="146" t="str">
        <f>'Condesed BS'!B4</f>
        <v>FOR QUARTER ENDED 31 JULY 2003</v>
      </c>
      <c r="C4" s="147"/>
      <c r="D4" s="143"/>
      <c r="E4" s="143"/>
      <c r="F4" s="143"/>
      <c r="G4" s="143"/>
      <c r="H4" s="143"/>
      <c r="I4" s="143"/>
      <c r="J4" s="143"/>
      <c r="K4" s="143"/>
      <c r="L4" s="143"/>
      <c r="M4" s="148"/>
    </row>
    <row r="5" spans="2:13" ht="12.75">
      <c r="B5" s="149"/>
      <c r="C5" s="147"/>
      <c r="D5" s="143"/>
      <c r="E5" s="143"/>
      <c r="F5" s="143"/>
      <c r="G5" s="143"/>
      <c r="H5" s="143"/>
      <c r="I5" s="143"/>
      <c r="J5" s="143"/>
      <c r="K5" s="143"/>
      <c r="L5" s="143"/>
      <c r="M5" s="148"/>
    </row>
    <row r="6" spans="2:13" ht="13.5" thickBot="1"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2:13" ht="12.75"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2"/>
    </row>
    <row r="8" spans="2:13" ht="12.75">
      <c r="B8" s="69"/>
      <c r="C8" s="49"/>
      <c r="D8" s="49"/>
      <c r="E8" s="203">
        <v>2004</v>
      </c>
      <c r="F8" s="204"/>
      <c r="G8" s="205"/>
      <c r="H8" s="53"/>
      <c r="I8" s="54"/>
      <c r="J8" s="50">
        <v>2003</v>
      </c>
      <c r="K8" s="51"/>
      <c r="L8" s="52"/>
      <c r="M8" s="153"/>
    </row>
    <row r="9" spans="2:13" ht="87.75" customHeight="1">
      <c r="B9" s="154"/>
      <c r="C9" s="155"/>
      <c r="D9" s="155"/>
      <c r="E9" s="55" t="s">
        <v>105</v>
      </c>
      <c r="F9" s="56"/>
      <c r="G9" s="55" t="s">
        <v>115</v>
      </c>
      <c r="H9" s="56"/>
      <c r="I9" s="57"/>
      <c r="J9" s="55" t="s">
        <v>90</v>
      </c>
      <c r="K9" s="56"/>
      <c r="L9" s="55" t="s">
        <v>89</v>
      </c>
      <c r="M9" s="156"/>
    </row>
    <row r="10" spans="2:13" ht="12.75">
      <c r="B10" s="157"/>
      <c r="C10" s="63"/>
      <c r="D10" s="63"/>
      <c r="E10" s="58" t="s">
        <v>15</v>
      </c>
      <c r="F10" s="59"/>
      <c r="G10" s="58" t="s">
        <v>15</v>
      </c>
      <c r="H10" s="59"/>
      <c r="I10" s="60"/>
      <c r="J10" s="58" t="s">
        <v>15</v>
      </c>
      <c r="K10" s="59"/>
      <c r="L10" s="58" t="s">
        <v>15</v>
      </c>
      <c r="M10" s="158"/>
    </row>
    <row r="11" spans="2:13" ht="12.75">
      <c r="B11" s="157"/>
      <c r="C11" s="63"/>
      <c r="D11" s="63"/>
      <c r="E11" s="61"/>
      <c r="F11" s="61"/>
      <c r="G11" s="61"/>
      <c r="H11" s="61"/>
      <c r="I11" s="62"/>
      <c r="J11" s="61"/>
      <c r="K11" s="61"/>
      <c r="L11" s="61"/>
      <c r="M11" s="158"/>
    </row>
    <row r="12" spans="2:13" ht="12.75">
      <c r="B12" s="157"/>
      <c r="C12" s="63" t="s">
        <v>32</v>
      </c>
      <c r="D12" s="63"/>
      <c r="E12" s="133">
        <f>G12-15012</f>
        <v>17213</v>
      </c>
      <c r="F12" s="134"/>
      <c r="G12" s="133">
        <v>32225</v>
      </c>
      <c r="H12" s="65"/>
      <c r="I12" s="66"/>
      <c r="J12" s="64"/>
      <c r="K12" s="65"/>
      <c r="L12" s="64"/>
      <c r="M12" s="67"/>
    </row>
    <row r="13" spans="2:13" ht="12.75">
      <c r="B13" s="157"/>
      <c r="C13" s="63"/>
      <c r="D13" s="63"/>
      <c r="E13" s="135"/>
      <c r="F13" s="134"/>
      <c r="G13" s="135"/>
      <c r="H13" s="65"/>
      <c r="I13" s="66"/>
      <c r="J13" s="68"/>
      <c r="K13" s="65"/>
      <c r="L13" s="68"/>
      <c r="M13" s="67"/>
    </row>
    <row r="14" spans="2:13" ht="12.75">
      <c r="B14" s="157"/>
      <c r="C14" s="63" t="s">
        <v>34</v>
      </c>
      <c r="D14" s="63"/>
      <c r="E14" s="135">
        <f>G14-340</f>
        <v>193</v>
      </c>
      <c r="F14" s="134"/>
      <c r="G14" s="135">
        <v>533</v>
      </c>
      <c r="H14" s="65"/>
      <c r="I14" s="66"/>
      <c r="J14" s="68"/>
      <c r="K14" s="65"/>
      <c r="L14" s="68"/>
      <c r="M14" s="67"/>
    </row>
    <row r="15" spans="2:13" ht="12.75">
      <c r="B15" s="157"/>
      <c r="C15" s="63"/>
      <c r="D15" s="63"/>
      <c r="E15" s="135"/>
      <c r="F15" s="134"/>
      <c r="G15" s="135"/>
      <c r="H15" s="65"/>
      <c r="I15" s="66"/>
      <c r="J15" s="68"/>
      <c r="K15" s="65"/>
      <c r="L15" s="68"/>
      <c r="M15" s="67"/>
    </row>
    <row r="16" spans="2:13" ht="12.75">
      <c r="B16" s="157"/>
      <c r="C16" s="63" t="s">
        <v>33</v>
      </c>
      <c r="D16" s="63"/>
      <c r="E16" s="135">
        <f>G16+17024</f>
        <v>-18958</v>
      </c>
      <c r="F16" s="134"/>
      <c r="G16" s="135">
        <v>-35982</v>
      </c>
      <c r="H16" s="65"/>
      <c r="I16" s="66"/>
      <c r="J16" s="68"/>
      <c r="K16" s="65"/>
      <c r="L16" s="68"/>
      <c r="M16" s="67"/>
    </row>
    <row r="17" spans="2:13" ht="12.75">
      <c r="B17" s="157"/>
      <c r="C17" s="63"/>
      <c r="D17" s="63"/>
      <c r="E17" s="135"/>
      <c r="F17" s="134"/>
      <c r="G17" s="135"/>
      <c r="H17" s="65"/>
      <c r="I17" s="66"/>
      <c r="J17" s="68"/>
      <c r="K17" s="65"/>
      <c r="L17" s="68"/>
      <c r="M17" s="67"/>
    </row>
    <row r="18" spans="2:13" ht="12.75">
      <c r="B18" s="69"/>
      <c r="C18" s="70" t="s">
        <v>96</v>
      </c>
      <c r="D18" s="70"/>
      <c r="E18" s="136">
        <f>SUM(E12:E17)</f>
        <v>-1552</v>
      </c>
      <c r="F18" s="137"/>
      <c r="G18" s="136">
        <f>SUM(G12:G17)</f>
        <v>-3224</v>
      </c>
      <c r="H18" s="72"/>
      <c r="I18" s="73"/>
      <c r="J18" s="71"/>
      <c r="K18" s="72"/>
      <c r="L18" s="71"/>
      <c r="M18" s="74"/>
    </row>
    <row r="19" spans="2:13" ht="12.75">
      <c r="B19" s="157"/>
      <c r="C19" s="63"/>
      <c r="D19" s="63"/>
      <c r="E19" s="135"/>
      <c r="F19" s="134"/>
      <c r="G19" s="135"/>
      <c r="H19" s="65"/>
      <c r="I19" s="66"/>
      <c r="J19" s="68"/>
      <c r="K19" s="65"/>
      <c r="L19" s="68"/>
      <c r="M19" s="67"/>
    </row>
    <row r="20" spans="2:13" ht="12.75">
      <c r="B20" s="157"/>
      <c r="C20" s="63" t="s">
        <v>4</v>
      </c>
      <c r="D20" s="63"/>
      <c r="E20" s="135">
        <f>G20+1261</f>
        <v>-1408</v>
      </c>
      <c r="F20" s="134"/>
      <c r="G20" s="135">
        <v>-2669</v>
      </c>
      <c r="H20" s="65"/>
      <c r="I20" s="66"/>
      <c r="J20" s="68"/>
      <c r="K20" s="65"/>
      <c r="L20" s="68"/>
      <c r="M20" s="67"/>
    </row>
    <row r="21" spans="2:13" ht="12.75">
      <c r="B21" s="157"/>
      <c r="C21" s="63"/>
      <c r="D21" s="63"/>
      <c r="E21" s="135"/>
      <c r="F21" s="134"/>
      <c r="G21" s="135"/>
      <c r="H21" s="65"/>
      <c r="I21" s="66"/>
      <c r="J21" s="68"/>
      <c r="K21" s="65"/>
      <c r="L21" s="68"/>
      <c r="M21" s="67"/>
    </row>
    <row r="22" spans="2:13" ht="12.75">
      <c r="B22" s="157"/>
      <c r="C22" s="63" t="s">
        <v>35</v>
      </c>
      <c r="D22" s="63"/>
      <c r="E22" s="135">
        <f>G22+387</f>
        <v>677</v>
      </c>
      <c r="F22" s="134"/>
      <c r="G22" s="135">
        <v>290</v>
      </c>
      <c r="H22" s="65"/>
      <c r="I22" s="66"/>
      <c r="J22" s="68"/>
      <c r="K22" s="65"/>
      <c r="L22" s="68"/>
      <c r="M22" s="67"/>
    </row>
    <row r="23" spans="2:13" ht="12.75">
      <c r="B23" s="157"/>
      <c r="C23" s="63"/>
      <c r="D23" s="63"/>
      <c r="E23" s="135"/>
      <c r="F23" s="134"/>
      <c r="G23" s="135"/>
      <c r="H23" s="65"/>
      <c r="I23" s="66"/>
      <c r="J23" s="68"/>
      <c r="K23" s="65"/>
      <c r="L23" s="68"/>
      <c r="M23" s="67"/>
    </row>
    <row r="24" spans="2:13" ht="12.75">
      <c r="B24" s="69"/>
      <c r="C24" s="70" t="s">
        <v>58</v>
      </c>
      <c r="D24" s="70"/>
      <c r="E24" s="136">
        <f>SUM(E18:E23)</f>
        <v>-2283</v>
      </c>
      <c r="F24" s="137"/>
      <c r="G24" s="136">
        <f>SUM(G18:G23)</f>
        <v>-5603</v>
      </c>
      <c r="H24" s="72"/>
      <c r="I24" s="73"/>
      <c r="J24" s="71"/>
      <c r="K24" s="72"/>
      <c r="L24" s="71"/>
      <c r="M24" s="74"/>
    </row>
    <row r="25" spans="2:13" ht="12.75">
      <c r="B25" s="157"/>
      <c r="C25" s="70"/>
      <c r="D25" s="63"/>
      <c r="E25" s="135"/>
      <c r="F25" s="134"/>
      <c r="G25" s="135"/>
      <c r="H25" s="65"/>
      <c r="I25" s="66"/>
      <c r="J25" s="68"/>
      <c r="K25" s="65"/>
      <c r="L25" s="68"/>
      <c r="M25" s="67"/>
    </row>
    <row r="26" spans="2:13" ht="12.75">
      <c r="B26" s="157"/>
      <c r="C26" s="63" t="s">
        <v>97</v>
      </c>
      <c r="D26" s="63"/>
      <c r="E26" s="135">
        <f>G26+281</f>
        <v>-138</v>
      </c>
      <c r="F26" s="134"/>
      <c r="G26" s="135">
        <v>-419</v>
      </c>
      <c r="H26" s="65"/>
      <c r="I26" s="66"/>
      <c r="J26" s="68"/>
      <c r="K26" s="65"/>
      <c r="L26" s="68"/>
      <c r="M26" s="67"/>
    </row>
    <row r="27" spans="2:13" ht="12.75">
      <c r="B27" s="157"/>
      <c r="C27" s="63"/>
      <c r="D27" s="63"/>
      <c r="E27" s="135"/>
      <c r="F27" s="134"/>
      <c r="G27" s="135"/>
      <c r="H27" s="65"/>
      <c r="I27" s="66"/>
      <c r="J27" s="68"/>
      <c r="K27" s="65"/>
      <c r="L27" s="68"/>
      <c r="M27" s="67"/>
    </row>
    <row r="28" spans="2:13" ht="12.75">
      <c r="B28" s="69"/>
      <c r="C28" s="70" t="s">
        <v>111</v>
      </c>
      <c r="D28" s="70"/>
      <c r="E28" s="136">
        <f>SUM(E24:E27)</f>
        <v>-2421</v>
      </c>
      <c r="F28" s="137"/>
      <c r="G28" s="136">
        <f>SUM(G24:G27)</f>
        <v>-6022</v>
      </c>
      <c r="H28" s="72"/>
      <c r="I28" s="73"/>
      <c r="J28" s="71"/>
      <c r="K28" s="72"/>
      <c r="L28" s="71"/>
      <c r="M28" s="74"/>
    </row>
    <row r="29" spans="2:13" ht="12.75">
      <c r="B29" s="157"/>
      <c r="C29" s="70"/>
      <c r="D29" s="63"/>
      <c r="E29" s="135"/>
      <c r="F29" s="134"/>
      <c r="G29" s="135"/>
      <c r="H29" s="65"/>
      <c r="I29" s="66"/>
      <c r="J29" s="68"/>
      <c r="K29" s="65"/>
      <c r="L29" s="68"/>
      <c r="M29" s="67"/>
    </row>
    <row r="30" spans="2:13" ht="12.75">
      <c r="B30" s="157"/>
      <c r="C30" s="63" t="s">
        <v>36</v>
      </c>
      <c r="D30" s="63"/>
      <c r="E30" s="135">
        <f>G30-55</f>
        <v>134</v>
      </c>
      <c r="F30" s="134"/>
      <c r="G30" s="135">
        <v>189</v>
      </c>
      <c r="H30" s="65"/>
      <c r="I30" s="66"/>
      <c r="J30" s="68"/>
      <c r="K30" s="65"/>
      <c r="L30" s="68"/>
      <c r="M30" s="67"/>
    </row>
    <row r="31" spans="2:13" ht="12.75">
      <c r="B31" s="157"/>
      <c r="C31" s="63"/>
      <c r="D31" s="63"/>
      <c r="E31" s="138"/>
      <c r="F31" s="134"/>
      <c r="G31" s="138"/>
      <c r="H31" s="65"/>
      <c r="I31" s="66"/>
      <c r="J31" s="75"/>
      <c r="K31" s="65"/>
      <c r="L31" s="75"/>
      <c r="M31" s="67"/>
    </row>
    <row r="32" spans="2:13" ht="13.5" thickBot="1">
      <c r="B32" s="69"/>
      <c r="C32" s="70" t="s">
        <v>64</v>
      </c>
      <c r="D32" s="70"/>
      <c r="E32" s="139">
        <f>SUM(E28:E31)</f>
        <v>-2287</v>
      </c>
      <c r="F32" s="137"/>
      <c r="G32" s="139">
        <f>SUM(G28:G31)</f>
        <v>-5833</v>
      </c>
      <c r="H32" s="72"/>
      <c r="I32" s="73"/>
      <c r="J32" s="76"/>
      <c r="K32" s="72"/>
      <c r="L32" s="76"/>
      <c r="M32" s="74"/>
    </row>
    <row r="33" spans="2:13" ht="13.5" thickTop="1">
      <c r="B33" s="157"/>
      <c r="C33" s="70"/>
      <c r="D33" s="63"/>
      <c r="E33" s="65"/>
      <c r="F33" s="65"/>
      <c r="G33" s="65"/>
      <c r="H33" s="77"/>
      <c r="I33" s="66"/>
      <c r="J33" s="65"/>
      <c r="K33" s="65"/>
      <c r="L33" s="65"/>
      <c r="M33" s="67"/>
    </row>
    <row r="34" spans="2:13" ht="12.75">
      <c r="B34" s="157"/>
      <c r="C34" s="70" t="s">
        <v>83</v>
      </c>
      <c r="D34" s="63"/>
      <c r="E34" s="140">
        <f>E32/'Condesed BS'!G38*100</f>
        <v>-5.586223742061554</v>
      </c>
      <c r="F34" s="140"/>
      <c r="G34" s="140">
        <f>G32/'Condesed BS'!G38*100</f>
        <v>-14.247679531021006</v>
      </c>
      <c r="H34" s="79"/>
      <c r="I34" s="80"/>
      <c r="J34" s="78"/>
      <c r="K34" s="78"/>
      <c r="L34" s="78"/>
      <c r="M34" s="67"/>
    </row>
    <row r="35" spans="2:13" ht="12.75">
      <c r="B35" s="157"/>
      <c r="C35" s="81" t="s">
        <v>2</v>
      </c>
      <c r="E35" s="130" t="s">
        <v>73</v>
      </c>
      <c r="F35" s="130"/>
      <c r="G35" s="130" t="s">
        <v>73</v>
      </c>
      <c r="H35" s="131"/>
      <c r="I35" s="132"/>
      <c r="J35" s="130"/>
      <c r="K35" s="130"/>
      <c r="L35" s="130"/>
      <c r="M35" s="158"/>
    </row>
    <row r="36" spans="2:13" ht="13.5" thickBot="1">
      <c r="B36" s="159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1"/>
    </row>
    <row r="37" spans="2:13" ht="12.75"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</row>
    <row r="38" spans="2:13" ht="12.75">
      <c r="B38" s="143"/>
      <c r="C38" s="146" t="s">
        <v>69</v>
      </c>
      <c r="D38" s="143"/>
      <c r="E38" s="143"/>
      <c r="F38" s="143"/>
      <c r="G38" s="143"/>
      <c r="H38" s="143"/>
      <c r="I38" s="143"/>
      <c r="J38" s="143"/>
      <c r="K38" s="143"/>
      <c r="L38" s="143"/>
      <c r="M38" s="143"/>
    </row>
    <row r="39" spans="2:13" ht="12.75">
      <c r="B39" s="143"/>
      <c r="C39" s="146" t="str">
        <f>'Condesed BS'!B52</f>
        <v>Annual Audited Financial Report for the year ended 31 January 2003</v>
      </c>
      <c r="D39" s="143"/>
      <c r="E39" s="143"/>
      <c r="F39" s="143"/>
      <c r="G39" s="143"/>
      <c r="H39" s="143"/>
      <c r="I39" s="143"/>
      <c r="J39" s="143"/>
      <c r="K39" s="143"/>
      <c r="L39" s="143"/>
      <c r="M39" s="143"/>
    </row>
  </sheetData>
  <mergeCells count="1">
    <mergeCell ref="E8:G8"/>
  </mergeCells>
  <printOptions horizontalCentered="1"/>
  <pageMargins left="0.24" right="0.4" top="1" bottom="1" header="0.5" footer="0.5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8"/>
  <sheetViews>
    <sheetView workbookViewId="0" topLeftCell="A1">
      <selection activeCell="D6" sqref="D6"/>
    </sheetView>
  </sheetViews>
  <sheetFormatPr defaultColWidth="9.140625" defaultRowHeight="12.75"/>
  <cols>
    <col min="1" max="1" width="1.8515625" style="169" customWidth="1"/>
    <col min="2" max="2" width="45.57421875" style="169" customWidth="1"/>
    <col min="3" max="3" width="6.140625" style="169" customWidth="1"/>
    <col min="4" max="4" width="11.7109375" style="170" customWidth="1"/>
    <col min="5" max="5" width="3.28125" style="169" customWidth="1"/>
    <col min="6" max="6" width="13.28125" style="170" customWidth="1"/>
    <col min="7" max="7" width="3.28125" style="169" customWidth="1"/>
    <col min="8" max="8" width="11.8515625" style="169" customWidth="1"/>
    <col min="9" max="9" width="1.8515625" style="169" customWidth="1"/>
    <col min="10" max="10" width="11.8515625" style="169" customWidth="1"/>
    <col min="11" max="11" width="1.8515625" style="172" customWidth="1"/>
    <col min="12" max="16384" width="9.140625" style="169" customWidth="1"/>
  </cols>
  <sheetData>
    <row r="1" spans="1:7" ht="12">
      <c r="A1" s="164" t="s">
        <v>52</v>
      </c>
      <c r="B1" s="168"/>
      <c r="G1" s="171"/>
    </row>
    <row r="2" spans="1:11" ht="12">
      <c r="A2" s="164" t="s">
        <v>37</v>
      </c>
      <c r="K2" s="169"/>
    </row>
    <row r="3" spans="1:11" ht="12">
      <c r="A3" s="164" t="s">
        <v>56</v>
      </c>
      <c r="K3" s="169"/>
    </row>
    <row r="4" spans="1:2" ht="12">
      <c r="A4" s="164" t="str">
        <f>'Condesed PL'!B4</f>
        <v>FOR QUARTER ENDED 31 JULY 2003</v>
      </c>
      <c r="B4" s="168"/>
    </row>
    <row r="5" ht="4.5" customHeight="1">
      <c r="B5" s="173"/>
    </row>
    <row r="6" spans="2:11" s="164" customFormat="1" ht="36">
      <c r="B6" s="173"/>
      <c r="D6" s="174" t="s">
        <v>108</v>
      </c>
      <c r="F6" s="175" t="s">
        <v>84</v>
      </c>
      <c r="H6" s="169"/>
      <c r="K6" s="176"/>
    </row>
    <row r="7" spans="4:11" s="164" customFormat="1" ht="12">
      <c r="D7" s="171" t="s">
        <v>15</v>
      </c>
      <c r="F7" s="171" t="s">
        <v>15</v>
      </c>
      <c r="K7" s="176"/>
    </row>
    <row r="8" spans="1:23" s="164" customFormat="1" ht="4.5" customHeight="1">
      <c r="A8" s="177"/>
      <c r="B8" s="177"/>
      <c r="C8" s="177"/>
      <c r="D8" s="178"/>
      <c r="E8" s="179"/>
      <c r="F8" s="178"/>
      <c r="G8" s="179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</row>
    <row r="9" spans="4:23" ht="4.5" customHeight="1">
      <c r="D9" s="180"/>
      <c r="E9" s="181"/>
      <c r="F9" s="180"/>
      <c r="G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</row>
    <row r="10" spans="1:23" s="164" customFormat="1" ht="12">
      <c r="A10" s="164" t="s">
        <v>57</v>
      </c>
      <c r="C10" s="165"/>
      <c r="D10" s="163"/>
      <c r="E10" s="166"/>
      <c r="F10" s="163"/>
      <c r="G10" s="166"/>
      <c r="H10" s="169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</row>
    <row r="11" spans="3:23" ht="4.5" customHeight="1">
      <c r="C11" s="182"/>
      <c r="D11" s="183"/>
      <c r="E11" s="184"/>
      <c r="F11" s="183"/>
      <c r="G11" s="184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</row>
    <row r="12" spans="1:23" ht="12">
      <c r="A12" s="169" t="s">
        <v>58</v>
      </c>
      <c r="C12" s="182"/>
      <c r="D12" s="193">
        <f>'Condesed PL'!G24</f>
        <v>-5603</v>
      </c>
      <c r="E12" s="184"/>
      <c r="F12" s="183">
        <f>'[1]Cashflow'!F12</f>
        <v>-7173</v>
      </c>
      <c r="G12" s="184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</row>
    <row r="13" spans="1:23" ht="12">
      <c r="A13" s="169" t="s">
        <v>59</v>
      </c>
      <c r="C13" s="182"/>
      <c r="D13" s="193"/>
      <c r="E13" s="184"/>
      <c r="F13" s="183"/>
      <c r="G13" s="184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</row>
    <row r="14" spans="2:23" ht="12">
      <c r="B14" s="169" t="s">
        <v>10</v>
      </c>
      <c r="C14" s="182"/>
      <c r="D14" s="193">
        <v>2617</v>
      </c>
      <c r="E14" s="184"/>
      <c r="F14" s="183">
        <f>'[1]Cashflow'!F14+'[1]Cashflow'!F15+'[1]Cashflow'!F16+'[1]Cashflow'!F17+'[1]Cashflow'!F20</f>
        <v>9920.458999999999</v>
      </c>
      <c r="G14" s="184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</row>
    <row r="15" spans="2:23" ht="12">
      <c r="B15" s="169" t="s">
        <v>11</v>
      </c>
      <c r="C15" s="182"/>
      <c r="D15" s="193">
        <v>2604</v>
      </c>
      <c r="E15" s="184"/>
      <c r="F15" s="183">
        <f>SUM('[1]Cashflow'!F21:F32)+'[1]Cashflow'!F18+'[1]Cashflow'!F19</f>
        <v>2786.1349999999984</v>
      </c>
      <c r="G15" s="184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</row>
    <row r="16" spans="3:23" ht="12">
      <c r="C16" s="182"/>
      <c r="D16" s="193"/>
      <c r="E16" s="184"/>
      <c r="F16" s="183"/>
      <c r="G16" s="184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</row>
    <row r="17" spans="1:23" ht="6.75" customHeight="1">
      <c r="A17" s="185"/>
      <c r="B17" s="185"/>
      <c r="C17" s="186"/>
      <c r="D17" s="187"/>
      <c r="E17" s="188"/>
      <c r="F17" s="187"/>
      <c r="G17" s="188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</row>
    <row r="18" spans="3:23" ht="4.5" customHeight="1">
      <c r="C18" s="182"/>
      <c r="D18" s="183"/>
      <c r="E18" s="184"/>
      <c r="F18" s="183"/>
      <c r="G18" s="184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</row>
    <row r="19" spans="1:23" s="164" customFormat="1" ht="12">
      <c r="A19" s="164" t="s">
        <v>60</v>
      </c>
      <c r="C19" s="165"/>
      <c r="D19" s="163">
        <f>SUM(D11:D18)</f>
        <v>-382</v>
      </c>
      <c r="E19" s="166"/>
      <c r="F19" s="163">
        <f>SUM(F11:F18)</f>
        <v>5533.593999999997</v>
      </c>
      <c r="G19" s="166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</row>
    <row r="20" spans="2:23" ht="12">
      <c r="B20" s="169" t="s">
        <v>12</v>
      </c>
      <c r="C20" s="182"/>
      <c r="D20" s="193">
        <f>'[3]Cashflow'!D36+'[3]Cashflow'!D37</f>
        <v>3547</v>
      </c>
      <c r="E20" s="184"/>
      <c r="F20" s="183">
        <f>'[1]Cashflow'!F36+'[1]Cashflow'!F37</f>
        <v>2858.004</v>
      </c>
      <c r="G20" s="184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</row>
    <row r="21" spans="2:23" ht="12">
      <c r="B21" s="169" t="s">
        <v>13</v>
      </c>
      <c r="C21" s="182"/>
      <c r="D21" s="193">
        <f>'[3]Cashflow'!D38</f>
        <v>-2323</v>
      </c>
      <c r="E21" s="184"/>
      <c r="F21" s="183">
        <f>'[1]Cashflow'!F38</f>
        <v>4922</v>
      </c>
      <c r="G21" s="184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</row>
    <row r="22" spans="1:23" ht="4.5" customHeight="1">
      <c r="A22" s="185"/>
      <c r="B22" s="185"/>
      <c r="C22" s="186"/>
      <c r="D22" s="187"/>
      <c r="E22" s="188"/>
      <c r="F22" s="187"/>
      <c r="G22" s="188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</row>
    <row r="23" spans="3:23" ht="4.5" customHeight="1">
      <c r="C23" s="182"/>
      <c r="D23" s="183"/>
      <c r="E23" s="184"/>
      <c r="F23" s="183"/>
      <c r="G23" s="184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</row>
    <row r="24" spans="1:23" s="164" customFormat="1" ht="12">
      <c r="A24" s="164" t="s">
        <v>61</v>
      </c>
      <c r="C24" s="165"/>
      <c r="D24" s="163">
        <f>SUM(D19:D21)</f>
        <v>842</v>
      </c>
      <c r="E24" s="166"/>
      <c r="F24" s="163">
        <f>SUM(F19:F21)</f>
        <v>13313.597999999998</v>
      </c>
      <c r="G24" s="166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</row>
    <row r="25" spans="2:23" ht="12">
      <c r="B25" s="169" t="s">
        <v>62</v>
      </c>
      <c r="C25" s="182"/>
      <c r="D25" s="193">
        <f>'[3]Cashflow'!D42</f>
        <v>-470</v>
      </c>
      <c r="E25" s="184"/>
      <c r="F25" s="183">
        <f>'[1]Cashflow'!F42</f>
        <v>-546</v>
      </c>
      <c r="G25" s="184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</row>
    <row r="26" spans="2:23" ht="12">
      <c r="B26" s="169" t="s">
        <v>16</v>
      </c>
      <c r="C26" s="182"/>
      <c r="D26" s="193">
        <f>'[3]Cashflow'!D43</f>
        <v>-1038</v>
      </c>
      <c r="E26" s="184"/>
      <c r="F26" s="183">
        <f>'[1]Cashflow'!F43</f>
        <v>-6929</v>
      </c>
      <c r="G26" s="184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</row>
    <row r="27" spans="1:23" ht="4.5" customHeight="1">
      <c r="A27" s="185"/>
      <c r="B27" s="185"/>
      <c r="C27" s="186"/>
      <c r="D27" s="187"/>
      <c r="E27" s="188"/>
      <c r="F27" s="187"/>
      <c r="G27" s="188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</row>
    <row r="28" spans="3:23" ht="4.5" customHeight="1">
      <c r="C28" s="182"/>
      <c r="D28" s="183"/>
      <c r="E28" s="184"/>
      <c r="F28" s="183"/>
      <c r="G28" s="184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</row>
    <row r="29" spans="1:23" s="164" customFormat="1" ht="12">
      <c r="A29" s="164" t="s">
        <v>63</v>
      </c>
      <c r="C29" s="165"/>
      <c r="D29" s="163">
        <f>SUM(D24:D26)</f>
        <v>-666</v>
      </c>
      <c r="E29" s="166"/>
      <c r="F29" s="163">
        <f>SUM(F24:F26)</f>
        <v>5838.597999999998</v>
      </c>
      <c r="G29" s="166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</row>
    <row r="30" spans="1:23" ht="4.5" customHeight="1">
      <c r="A30" s="185"/>
      <c r="B30" s="185"/>
      <c r="C30" s="186"/>
      <c r="D30" s="187"/>
      <c r="E30" s="188"/>
      <c r="F30" s="187"/>
      <c r="G30" s="188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</row>
    <row r="31" spans="3:23" ht="12">
      <c r="C31" s="182"/>
      <c r="D31" s="183"/>
      <c r="E31" s="184"/>
      <c r="F31" s="183"/>
      <c r="G31" s="184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</row>
    <row r="32" spans="1:23" s="164" customFormat="1" ht="12">
      <c r="A32" s="164" t="s">
        <v>22</v>
      </c>
      <c r="C32" s="165"/>
      <c r="D32" s="163"/>
      <c r="E32" s="166"/>
      <c r="F32" s="163"/>
      <c r="G32" s="166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</row>
    <row r="33" spans="3:23" ht="4.5" customHeight="1">
      <c r="C33" s="182"/>
      <c r="D33" s="183"/>
      <c r="E33" s="184"/>
      <c r="F33" s="183"/>
      <c r="G33" s="184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</row>
    <row r="34" spans="2:23" ht="12">
      <c r="B34" s="169" t="s">
        <v>18</v>
      </c>
      <c r="C34" s="182"/>
      <c r="D34" s="193">
        <f>'[3]Cashflow'!D52</f>
        <v>-7519</v>
      </c>
      <c r="E34" s="184"/>
      <c r="F34" s="183">
        <f>'[1]Cashflow'!F52</f>
        <v>-7583</v>
      </c>
      <c r="G34" s="184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</row>
    <row r="35" spans="2:23" ht="12">
      <c r="B35" s="169" t="s">
        <v>19</v>
      </c>
      <c r="C35" s="182"/>
      <c r="D35" s="193">
        <f>'[3]Cashflow'!D53</f>
        <v>0</v>
      </c>
      <c r="E35" s="184"/>
      <c r="F35" s="183">
        <f>'[1]Cashflow'!F53</f>
        <v>-925</v>
      </c>
      <c r="G35" s="184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</row>
    <row r="36" spans="2:23" ht="12">
      <c r="B36" s="169" t="s">
        <v>20</v>
      </c>
      <c r="C36" s="182"/>
      <c r="D36" s="193">
        <f>'[3]Cashflow'!D60</f>
        <v>40</v>
      </c>
      <c r="E36" s="184"/>
      <c r="F36" s="183">
        <f>'[1]Cashflow'!F60</f>
        <v>476.249</v>
      </c>
      <c r="G36" s="184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</row>
    <row r="37" spans="2:23" ht="12">
      <c r="B37" s="169" t="s">
        <v>17</v>
      </c>
      <c r="C37" s="182"/>
      <c r="D37" s="193">
        <f>'[3]Cashflow'!D51</f>
        <v>65</v>
      </c>
      <c r="E37" s="184"/>
      <c r="F37" s="183">
        <f>'[1]Cashflow'!F51</f>
        <v>55</v>
      </c>
      <c r="G37" s="184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</row>
    <row r="38" spans="2:23" ht="12">
      <c r="B38" s="169" t="str">
        <f>'[2]Condensed Conso CFlow'!B49</f>
        <v>Proceeds from insurance claims</v>
      </c>
      <c r="C38" s="182"/>
      <c r="D38" s="193">
        <f>'[3]Cashflow'!D59</f>
        <v>319</v>
      </c>
      <c r="E38" s="184"/>
      <c r="F38" s="183">
        <f>'[1]Cashflow'!F59</f>
        <v>12776</v>
      </c>
      <c r="G38" s="184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</row>
    <row r="39" spans="2:23" ht="12">
      <c r="B39" s="169" t="s">
        <v>85</v>
      </c>
      <c r="C39" s="182"/>
      <c r="D39" s="193">
        <f>'[3]Cashflow'!D56</f>
        <v>0</v>
      </c>
      <c r="E39" s="184"/>
      <c r="F39" s="183">
        <f>'[1]Cashflow'!F56</f>
        <v>-2920</v>
      </c>
      <c r="G39" s="184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</row>
    <row r="40" spans="2:23" ht="12">
      <c r="B40" s="169" t="s">
        <v>78</v>
      </c>
      <c r="C40" s="182"/>
      <c r="D40" s="193">
        <f>'[3]Cashflow'!D57</f>
        <v>0</v>
      </c>
      <c r="E40" s="184"/>
      <c r="F40" s="183">
        <f>'[1]Cashflow'!F57</f>
        <v>2019.967</v>
      </c>
      <c r="G40" s="184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</row>
    <row r="41" spans="2:23" ht="12">
      <c r="B41" s="169" t="s">
        <v>79</v>
      </c>
      <c r="C41" s="182"/>
      <c r="D41" s="193">
        <f>'[3]Cashflow'!D58</f>
        <v>0</v>
      </c>
      <c r="E41" s="184"/>
      <c r="F41" s="183">
        <f>'[1]Cashflow'!F58</f>
        <v>6358</v>
      </c>
      <c r="G41" s="184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</row>
    <row r="42" spans="2:23" ht="12">
      <c r="B42" s="169" t="s">
        <v>80</v>
      </c>
      <c r="C42" s="182"/>
      <c r="D42" s="193">
        <f>'[3]Cashflow'!D61</f>
        <v>0</v>
      </c>
      <c r="E42" s="184"/>
      <c r="F42" s="183">
        <f>'[1]Cashflow'!F61</f>
        <v>-1.798</v>
      </c>
      <c r="G42" s="184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</row>
    <row r="43" spans="1:23" ht="4.5" customHeight="1">
      <c r="A43" s="185"/>
      <c r="B43" s="185"/>
      <c r="C43" s="186"/>
      <c r="D43" s="187"/>
      <c r="E43" s="188"/>
      <c r="F43" s="187"/>
      <c r="G43" s="188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</row>
    <row r="44" spans="3:23" ht="4.5" customHeight="1">
      <c r="C44" s="182"/>
      <c r="D44" s="183"/>
      <c r="E44" s="184"/>
      <c r="F44" s="183"/>
      <c r="G44" s="184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</row>
    <row r="45" spans="1:23" s="164" customFormat="1" ht="12">
      <c r="A45" s="164" t="s">
        <v>21</v>
      </c>
      <c r="C45" s="165"/>
      <c r="D45" s="163">
        <f>SUM(D34:D44)</f>
        <v>-7095</v>
      </c>
      <c r="E45" s="166"/>
      <c r="F45" s="163">
        <f>SUM(F34:F44)</f>
        <v>10255.418</v>
      </c>
      <c r="G45" s="166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</row>
    <row r="46" spans="1:23" ht="4.5" customHeight="1">
      <c r="A46" s="185"/>
      <c r="B46" s="185"/>
      <c r="C46" s="186"/>
      <c r="D46" s="187"/>
      <c r="E46" s="188"/>
      <c r="F46" s="187"/>
      <c r="G46" s="188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</row>
    <row r="47" spans="3:23" ht="12">
      <c r="C47" s="182"/>
      <c r="D47" s="183"/>
      <c r="E47" s="184"/>
      <c r="F47" s="183"/>
      <c r="G47" s="184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</row>
    <row r="48" spans="1:23" s="164" customFormat="1" ht="12">
      <c r="A48" s="164" t="s">
        <v>23</v>
      </c>
      <c r="C48" s="165"/>
      <c r="D48" s="163"/>
      <c r="E48" s="166"/>
      <c r="F48" s="163"/>
      <c r="G48" s="166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</row>
    <row r="49" spans="3:23" ht="4.5" customHeight="1">
      <c r="C49" s="182"/>
      <c r="D49" s="183"/>
      <c r="E49" s="184"/>
      <c r="F49" s="183"/>
      <c r="G49" s="184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</row>
    <row r="50" spans="2:23" ht="12">
      <c r="B50" s="195" t="s">
        <v>24</v>
      </c>
      <c r="C50" s="196"/>
      <c r="D50" s="193">
        <f>'[3]Cashflow'!D69</f>
        <v>-459</v>
      </c>
      <c r="E50" s="197"/>
      <c r="F50" s="193">
        <f>'[3]Cashflow'!F69</f>
        <v>-3116.089</v>
      </c>
      <c r="G50" s="184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</row>
    <row r="51" spans="2:23" ht="12">
      <c r="B51" s="195" t="s">
        <v>112</v>
      </c>
      <c r="C51" s="196"/>
      <c r="D51" s="193">
        <f>'[3]Cashflow'!D73</f>
        <v>0</v>
      </c>
      <c r="E51" s="197"/>
      <c r="F51" s="193">
        <f>'[3]Cashflow'!F73</f>
        <v>-7030.912</v>
      </c>
      <c r="G51" s="184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</row>
    <row r="52" spans="2:23" ht="12">
      <c r="B52" s="195" t="s">
        <v>113</v>
      </c>
      <c r="C52" s="196"/>
      <c r="D52" s="193">
        <f>'[3]Cashflow'!D72</f>
        <v>-356</v>
      </c>
      <c r="E52" s="197"/>
      <c r="F52" s="193">
        <f>'[3]Cashflow'!F72</f>
        <v>-6859.583</v>
      </c>
      <c r="G52" s="184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</row>
    <row r="53" spans="2:23" ht="12">
      <c r="B53" s="195" t="s">
        <v>81</v>
      </c>
      <c r="C53" s="196"/>
      <c r="D53" s="193">
        <f>'[3]Cashflow'!D71</f>
        <v>8857</v>
      </c>
      <c r="E53" s="197"/>
      <c r="F53" s="193">
        <f>'[3]Cashflow'!F71</f>
        <v>2090</v>
      </c>
      <c r="G53" s="184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</row>
    <row r="54" spans="1:23" ht="11.25" customHeight="1">
      <c r="A54" s="185"/>
      <c r="B54" s="198" t="s">
        <v>91</v>
      </c>
      <c r="C54" s="199"/>
      <c r="D54" s="194">
        <f>'[3]Cashflow'!D75</f>
        <v>13</v>
      </c>
      <c r="E54" s="200"/>
      <c r="F54" s="194">
        <f>'[3]Cashflow'!F75</f>
        <v>116</v>
      </c>
      <c r="G54" s="188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</row>
    <row r="55" spans="3:23" ht="4.5" customHeight="1">
      <c r="C55" s="182"/>
      <c r="D55" s="183"/>
      <c r="E55" s="184"/>
      <c r="F55" s="183"/>
      <c r="G55" s="184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</row>
    <row r="56" spans="1:23" s="164" customFormat="1" ht="12">
      <c r="A56" s="164" t="s">
        <v>25</v>
      </c>
      <c r="C56" s="165"/>
      <c r="D56" s="163">
        <f>SUM(D50:D55)</f>
        <v>8055</v>
      </c>
      <c r="E56" s="166"/>
      <c r="F56" s="163">
        <f>SUM(F50:F55)</f>
        <v>-14800.583999999999</v>
      </c>
      <c r="G56" s="166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</row>
    <row r="57" spans="1:23" ht="4.5" customHeight="1">
      <c r="A57" s="185"/>
      <c r="B57" s="185"/>
      <c r="C57" s="186"/>
      <c r="D57" s="187"/>
      <c r="E57" s="188"/>
      <c r="F57" s="187"/>
      <c r="G57" s="188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</row>
    <row r="58" spans="3:23" ht="12">
      <c r="C58" s="182"/>
      <c r="D58" s="183"/>
      <c r="E58" s="184"/>
      <c r="F58" s="183"/>
      <c r="G58" s="184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</row>
    <row r="59" spans="1:23" ht="12">
      <c r="A59" s="164" t="s">
        <v>29</v>
      </c>
      <c r="B59" s="164"/>
      <c r="C59" s="182"/>
      <c r="D59" s="183"/>
      <c r="E59" s="184"/>
      <c r="F59" s="183"/>
      <c r="G59" s="184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</row>
    <row r="60" spans="1:23" ht="12">
      <c r="A60" s="164"/>
      <c r="B60" s="164" t="s">
        <v>28</v>
      </c>
      <c r="C60" s="182"/>
      <c r="D60" s="183">
        <f>D29+D45+D56</f>
        <v>294</v>
      </c>
      <c r="E60" s="184"/>
      <c r="F60" s="183">
        <f>F29+F45+F56</f>
        <v>1293.4319999999989</v>
      </c>
      <c r="G60" s="184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</row>
    <row r="61" spans="1:23" ht="9" customHeight="1">
      <c r="A61" s="164"/>
      <c r="B61" s="164"/>
      <c r="C61" s="182"/>
      <c r="D61" s="183"/>
      <c r="E61" s="184"/>
      <c r="F61" s="183"/>
      <c r="G61" s="184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</row>
    <row r="62" spans="1:23" ht="12">
      <c r="A62" s="164" t="s">
        <v>27</v>
      </c>
      <c r="B62" s="164"/>
      <c r="C62" s="182"/>
      <c r="D62" s="183"/>
      <c r="E62" s="184"/>
      <c r="F62" s="183"/>
      <c r="G62" s="184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</row>
    <row r="63" spans="1:23" ht="12">
      <c r="A63" s="164"/>
      <c r="B63" s="164" t="s">
        <v>88</v>
      </c>
      <c r="C63" s="182"/>
      <c r="D63" s="183">
        <f>F67</f>
        <v>1701.4319999999989</v>
      </c>
      <c r="E63" s="184"/>
      <c r="F63" s="183">
        <f>'[1]Cashflow'!F84</f>
        <v>408</v>
      </c>
      <c r="G63" s="184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</row>
    <row r="64" spans="1:23" ht="4.5" customHeight="1">
      <c r="A64" s="185"/>
      <c r="B64" s="185"/>
      <c r="C64" s="186"/>
      <c r="D64" s="187"/>
      <c r="E64" s="188"/>
      <c r="F64" s="187"/>
      <c r="G64" s="188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</row>
    <row r="65" spans="3:23" ht="4.5" customHeight="1">
      <c r="C65" s="182"/>
      <c r="D65" s="183"/>
      <c r="E65" s="184"/>
      <c r="F65" s="183"/>
      <c r="G65" s="184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</row>
    <row r="66" spans="1:23" s="164" customFormat="1" ht="12">
      <c r="A66" s="164" t="s">
        <v>26</v>
      </c>
      <c r="C66" s="165"/>
      <c r="D66" s="163"/>
      <c r="E66" s="166"/>
      <c r="F66" s="163"/>
      <c r="G66" s="166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</row>
    <row r="67" spans="2:23" s="164" customFormat="1" ht="12">
      <c r="B67" s="201" t="s">
        <v>114</v>
      </c>
      <c r="C67" s="165"/>
      <c r="D67" s="163">
        <f>SUM(D59:D63)</f>
        <v>1995.4319999999989</v>
      </c>
      <c r="E67" s="166"/>
      <c r="F67" s="163">
        <f>SUM(F59:F63)</f>
        <v>1701.4319999999989</v>
      </c>
      <c r="G67" s="166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</row>
    <row r="68" spans="1:23" ht="4.5" customHeight="1">
      <c r="A68" s="185"/>
      <c r="B68" s="185"/>
      <c r="C68" s="186"/>
      <c r="D68" s="187"/>
      <c r="E68" s="188"/>
      <c r="F68" s="187"/>
      <c r="G68" s="188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</row>
    <row r="69" spans="3:23" ht="5.25" customHeight="1">
      <c r="C69" s="182"/>
      <c r="D69" s="183"/>
      <c r="E69" s="184"/>
      <c r="F69" s="183"/>
      <c r="G69" s="184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</row>
    <row r="70" spans="1:23" ht="12">
      <c r="A70" s="164" t="s">
        <v>100</v>
      </c>
      <c r="C70" s="182"/>
      <c r="D70" s="183"/>
      <c r="E70" s="184"/>
      <c r="F70" s="183"/>
      <c r="G70" s="184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</row>
    <row r="71" spans="2:23" ht="12">
      <c r="B71" s="169" t="s">
        <v>101</v>
      </c>
      <c r="C71" s="182"/>
      <c r="D71" s="183">
        <v>1263</v>
      </c>
      <c r="E71" s="184"/>
      <c r="F71" s="183">
        <v>1531</v>
      </c>
      <c r="G71" s="184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</row>
    <row r="72" spans="2:23" ht="12">
      <c r="B72" s="169" t="s">
        <v>102</v>
      </c>
      <c r="C72" s="182"/>
      <c r="D72" s="183">
        <v>950</v>
      </c>
      <c r="E72" s="184"/>
      <c r="F72" s="183">
        <v>914</v>
      </c>
      <c r="G72" s="184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</row>
    <row r="73" spans="2:23" ht="12">
      <c r="B73" s="169" t="s">
        <v>103</v>
      </c>
      <c r="C73" s="182"/>
      <c r="D73" s="183">
        <v>-218</v>
      </c>
      <c r="E73" s="184"/>
      <c r="F73" s="183">
        <v>-744</v>
      </c>
      <c r="G73" s="184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</row>
    <row r="74" spans="1:23" ht="4.5" customHeight="1">
      <c r="A74" s="185"/>
      <c r="B74" s="185"/>
      <c r="C74" s="186"/>
      <c r="D74" s="187"/>
      <c r="E74" s="188"/>
      <c r="F74" s="187"/>
      <c r="G74" s="188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</row>
    <row r="75" spans="3:23" ht="3.75" customHeight="1">
      <c r="C75" s="182"/>
      <c r="D75" s="183"/>
      <c r="E75" s="184"/>
      <c r="F75" s="183"/>
      <c r="G75" s="184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</row>
    <row r="76" spans="3:23" ht="12">
      <c r="C76" s="182"/>
      <c r="D76" s="163">
        <f>SUM(D71:D74)</f>
        <v>1995</v>
      </c>
      <c r="E76" s="184"/>
      <c r="F76" s="163">
        <f>SUM(F71:F74)</f>
        <v>1701</v>
      </c>
      <c r="G76" s="184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</row>
    <row r="77" spans="1:23" ht="4.5" customHeight="1">
      <c r="A77" s="185"/>
      <c r="B77" s="185"/>
      <c r="C77" s="186"/>
      <c r="D77" s="187"/>
      <c r="E77" s="188"/>
      <c r="F77" s="187"/>
      <c r="G77" s="188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</row>
    <row r="78" spans="1:23" ht="5.25" customHeight="1">
      <c r="A78" s="168"/>
      <c r="B78" s="168"/>
      <c r="C78" s="189"/>
      <c r="D78" s="190"/>
      <c r="E78" s="191"/>
      <c r="F78" s="190"/>
      <c r="G78" s="184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</row>
    <row r="79" spans="2:23" ht="12">
      <c r="B79" s="164" t="s">
        <v>104</v>
      </c>
      <c r="C79" s="182"/>
      <c r="D79" s="183"/>
      <c r="E79" s="184"/>
      <c r="F79" s="183"/>
      <c r="G79" s="184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</row>
    <row r="80" spans="2:23" ht="12">
      <c r="B80" s="164" t="str">
        <f>'[1]Cashflow'!B103</f>
        <v>Annual Audited Financial Report for the year ended 31 January 2003</v>
      </c>
      <c r="C80" s="182"/>
      <c r="D80" s="183"/>
      <c r="E80" s="184"/>
      <c r="F80" s="183"/>
      <c r="G80" s="184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</row>
    <row r="81" spans="3:23" ht="12">
      <c r="C81" s="182"/>
      <c r="D81" s="183"/>
      <c r="E81" s="184"/>
      <c r="F81" s="183"/>
      <c r="G81" s="184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</row>
    <row r="82" spans="3:23" ht="12">
      <c r="C82" s="182"/>
      <c r="D82" s="183"/>
      <c r="E82" s="184"/>
      <c r="F82" s="183"/>
      <c r="G82" s="184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</row>
    <row r="83" spans="3:23" ht="12">
      <c r="C83" s="182"/>
      <c r="D83" s="183"/>
      <c r="E83" s="184"/>
      <c r="F83" s="183"/>
      <c r="G83" s="184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</row>
    <row r="84" spans="3:23" ht="12">
      <c r="C84" s="182"/>
      <c r="D84" s="183"/>
      <c r="E84" s="184"/>
      <c r="F84" s="183"/>
      <c r="G84" s="184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</row>
    <row r="85" spans="3:23" ht="12">
      <c r="C85" s="182"/>
      <c r="D85" s="183"/>
      <c r="E85" s="184"/>
      <c r="F85" s="183"/>
      <c r="G85" s="184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</row>
    <row r="86" spans="3:23" ht="12">
      <c r="C86" s="182"/>
      <c r="D86" s="180"/>
      <c r="E86" s="181"/>
      <c r="F86" s="180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</row>
    <row r="87" spans="3:23" ht="12">
      <c r="C87" s="182"/>
      <c r="D87" s="180"/>
      <c r="E87" s="181"/>
      <c r="F87" s="180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</row>
    <row r="88" spans="3:23" ht="12">
      <c r="C88" s="182"/>
      <c r="D88" s="180"/>
      <c r="E88" s="181"/>
      <c r="F88" s="180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</row>
    <row r="89" spans="3:23" ht="12">
      <c r="C89" s="182"/>
      <c r="D89" s="180"/>
      <c r="E89" s="181"/>
      <c r="F89" s="180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</row>
    <row r="90" spans="3:23" ht="12">
      <c r="C90" s="182"/>
      <c r="D90" s="180"/>
      <c r="E90" s="181"/>
      <c r="F90" s="180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</row>
    <row r="91" spans="3:23" ht="12">
      <c r="C91" s="182"/>
      <c r="D91" s="180"/>
      <c r="E91" s="181"/>
      <c r="F91" s="180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</row>
    <row r="92" spans="3:23" ht="12">
      <c r="C92" s="182"/>
      <c r="D92" s="180"/>
      <c r="E92" s="181"/>
      <c r="F92" s="180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</row>
    <row r="93" spans="3:23" ht="12">
      <c r="C93" s="182"/>
      <c r="D93" s="180"/>
      <c r="E93" s="181"/>
      <c r="F93" s="180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</row>
    <row r="94" spans="3:23" ht="12">
      <c r="C94" s="182"/>
      <c r="D94" s="180"/>
      <c r="E94" s="181"/>
      <c r="F94" s="180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</row>
    <row r="95" spans="3:23" ht="12">
      <c r="C95" s="182"/>
      <c r="D95" s="180"/>
      <c r="E95" s="181"/>
      <c r="F95" s="180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</row>
    <row r="96" spans="3:23" ht="12">
      <c r="C96" s="182"/>
      <c r="D96" s="180"/>
      <c r="E96" s="181"/>
      <c r="F96" s="180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</row>
    <row r="97" spans="3:23" ht="12">
      <c r="C97" s="182"/>
      <c r="D97" s="180"/>
      <c r="E97" s="181"/>
      <c r="F97" s="180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</row>
    <row r="98" spans="3:23" ht="12">
      <c r="C98" s="182"/>
      <c r="D98" s="180"/>
      <c r="E98" s="181"/>
      <c r="F98" s="180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</row>
    <row r="99" spans="3:23" ht="12">
      <c r="C99" s="182"/>
      <c r="D99" s="180"/>
      <c r="E99" s="181"/>
      <c r="F99" s="180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</row>
    <row r="100" spans="4:23" ht="12">
      <c r="D100" s="180"/>
      <c r="E100" s="181"/>
      <c r="F100" s="180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</row>
    <row r="101" spans="4:23" ht="12">
      <c r="D101" s="180"/>
      <c r="E101" s="181"/>
      <c r="F101" s="180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</row>
    <row r="102" spans="4:23" ht="12">
      <c r="D102" s="180"/>
      <c r="E102" s="181"/>
      <c r="F102" s="180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</row>
    <row r="103" spans="4:23" ht="12">
      <c r="D103" s="180"/>
      <c r="E103" s="181"/>
      <c r="F103" s="180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</row>
    <row r="104" spans="4:23" ht="12">
      <c r="D104" s="180"/>
      <c r="E104" s="181"/>
      <c r="F104" s="180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</row>
    <row r="105" spans="4:23" ht="12">
      <c r="D105" s="180"/>
      <c r="E105" s="181"/>
      <c r="F105" s="180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</row>
    <row r="106" spans="4:23" ht="12">
      <c r="D106" s="180"/>
      <c r="E106" s="181"/>
      <c r="F106" s="180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</row>
    <row r="107" spans="4:23" ht="12">
      <c r="D107" s="180"/>
      <c r="E107" s="181"/>
      <c r="F107" s="180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</row>
    <row r="108" spans="4:23" ht="12">
      <c r="D108" s="180"/>
      <c r="E108" s="181"/>
      <c r="F108" s="180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</row>
    <row r="109" spans="4:23" ht="12">
      <c r="D109" s="180"/>
      <c r="E109" s="181"/>
      <c r="F109" s="180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</row>
    <row r="110" spans="4:23" ht="12">
      <c r="D110" s="180"/>
      <c r="E110" s="181"/>
      <c r="F110" s="180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</row>
    <row r="111" spans="4:23" ht="12">
      <c r="D111" s="180"/>
      <c r="E111" s="181"/>
      <c r="F111" s="180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</row>
    <row r="112" spans="4:23" ht="12">
      <c r="D112" s="180"/>
      <c r="E112" s="181"/>
      <c r="F112" s="180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</row>
    <row r="113" spans="4:23" ht="12">
      <c r="D113" s="180"/>
      <c r="E113" s="181"/>
      <c r="F113" s="180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</row>
    <row r="114" spans="4:23" ht="12">
      <c r="D114" s="180"/>
      <c r="E114" s="181"/>
      <c r="F114" s="180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</row>
    <row r="115" spans="4:23" ht="12">
      <c r="D115" s="180"/>
      <c r="E115" s="181"/>
      <c r="F115" s="180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</row>
    <row r="116" spans="4:23" ht="12">
      <c r="D116" s="180"/>
      <c r="E116" s="181"/>
      <c r="F116" s="180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</row>
    <row r="117" spans="4:23" ht="12">
      <c r="D117" s="180"/>
      <c r="E117" s="181"/>
      <c r="F117" s="180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81"/>
    </row>
    <row r="118" spans="4:23" ht="12">
      <c r="D118" s="180"/>
      <c r="E118" s="181"/>
      <c r="F118" s="180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</row>
    <row r="119" spans="4:23" ht="12">
      <c r="D119" s="180"/>
      <c r="E119" s="181"/>
      <c r="F119" s="180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</row>
    <row r="120" spans="4:23" ht="12">
      <c r="D120" s="180"/>
      <c r="E120" s="181"/>
      <c r="F120" s="180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  <c r="W120" s="181"/>
    </row>
    <row r="121" spans="4:23" ht="12">
      <c r="D121" s="180"/>
      <c r="E121" s="181"/>
      <c r="F121" s="180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</row>
    <row r="122" spans="4:23" ht="12">
      <c r="D122" s="180"/>
      <c r="E122" s="181"/>
      <c r="F122" s="180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181"/>
    </row>
    <row r="123" spans="4:23" ht="12">
      <c r="D123" s="180"/>
      <c r="E123" s="181"/>
      <c r="F123" s="180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S123" s="181"/>
      <c r="T123" s="181"/>
      <c r="U123" s="181"/>
      <c r="V123" s="181"/>
      <c r="W123" s="181"/>
    </row>
    <row r="124" spans="4:23" ht="12">
      <c r="D124" s="180"/>
      <c r="E124" s="181"/>
      <c r="F124" s="180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181"/>
    </row>
    <row r="125" spans="4:23" ht="12">
      <c r="D125" s="180"/>
      <c r="E125" s="181"/>
      <c r="F125" s="180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  <c r="W125" s="181"/>
    </row>
    <row r="126" spans="4:23" ht="12">
      <c r="D126" s="180"/>
      <c r="E126" s="181"/>
      <c r="F126" s="180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  <c r="W126" s="181"/>
    </row>
    <row r="127" spans="4:23" ht="12">
      <c r="D127" s="180"/>
      <c r="E127" s="181"/>
      <c r="F127" s="180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</row>
    <row r="128" spans="4:23" ht="12">
      <c r="D128" s="180"/>
      <c r="E128" s="181"/>
      <c r="F128" s="180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181"/>
    </row>
    <row r="129" spans="4:23" ht="12">
      <c r="D129" s="180"/>
      <c r="E129" s="181"/>
      <c r="F129" s="180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181"/>
    </row>
    <row r="130" spans="4:23" ht="12">
      <c r="D130" s="180"/>
      <c r="E130" s="181"/>
      <c r="F130" s="180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181"/>
    </row>
    <row r="131" spans="4:23" ht="12">
      <c r="D131" s="180"/>
      <c r="E131" s="181"/>
      <c r="F131" s="180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  <c r="W131" s="181"/>
    </row>
    <row r="132" spans="4:23" ht="12">
      <c r="D132" s="180"/>
      <c r="E132" s="181"/>
      <c r="F132" s="180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</row>
    <row r="133" spans="4:23" ht="12">
      <c r="D133" s="180"/>
      <c r="E133" s="181"/>
      <c r="F133" s="180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181"/>
    </row>
    <row r="134" spans="4:23" ht="12">
      <c r="D134" s="180"/>
      <c r="E134" s="181"/>
      <c r="F134" s="180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  <c r="S134" s="181"/>
      <c r="T134" s="181"/>
      <c r="U134" s="181"/>
      <c r="V134" s="181"/>
      <c r="W134" s="181"/>
    </row>
    <row r="135" spans="4:23" ht="12">
      <c r="D135" s="180"/>
      <c r="E135" s="181"/>
      <c r="F135" s="180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  <c r="S135" s="181"/>
      <c r="T135" s="181"/>
      <c r="U135" s="181"/>
      <c r="V135" s="181"/>
      <c r="W135" s="181"/>
    </row>
    <row r="136" spans="4:23" ht="12">
      <c r="D136" s="180"/>
      <c r="E136" s="181"/>
      <c r="F136" s="180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  <c r="S136" s="181"/>
      <c r="T136" s="181"/>
      <c r="U136" s="181"/>
      <c r="V136" s="181"/>
      <c r="W136" s="181"/>
    </row>
    <row r="137" spans="4:23" ht="12">
      <c r="D137" s="180"/>
      <c r="E137" s="181"/>
      <c r="F137" s="180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  <c r="S137" s="181"/>
      <c r="T137" s="181"/>
      <c r="U137" s="181"/>
      <c r="V137" s="181"/>
      <c r="W137" s="181"/>
    </row>
    <row r="138" spans="4:23" ht="12">
      <c r="D138" s="180"/>
      <c r="E138" s="181"/>
      <c r="F138" s="180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  <c r="S138" s="181"/>
      <c r="T138" s="181"/>
      <c r="U138" s="181"/>
      <c r="V138" s="181"/>
      <c r="W138" s="181"/>
    </row>
    <row r="139" spans="4:23" ht="12">
      <c r="D139" s="180"/>
      <c r="E139" s="181"/>
      <c r="F139" s="180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  <c r="S139" s="181"/>
      <c r="T139" s="181"/>
      <c r="U139" s="181"/>
      <c r="V139" s="181"/>
      <c r="W139" s="181"/>
    </row>
    <row r="140" spans="4:23" ht="12">
      <c r="D140" s="180"/>
      <c r="E140" s="181"/>
      <c r="F140" s="180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  <c r="S140" s="181"/>
      <c r="T140" s="181"/>
      <c r="U140" s="181"/>
      <c r="V140" s="181"/>
      <c r="W140" s="181"/>
    </row>
    <row r="141" spans="4:23" ht="12">
      <c r="D141" s="180"/>
      <c r="E141" s="181"/>
      <c r="F141" s="180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  <c r="S141" s="181"/>
      <c r="T141" s="181"/>
      <c r="U141" s="181"/>
      <c r="V141" s="181"/>
      <c r="W141" s="181"/>
    </row>
    <row r="142" spans="4:23" ht="12">
      <c r="D142" s="180"/>
      <c r="E142" s="181"/>
      <c r="F142" s="180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  <c r="S142" s="181"/>
      <c r="T142" s="181"/>
      <c r="U142" s="181"/>
      <c r="V142" s="181"/>
      <c r="W142" s="181"/>
    </row>
    <row r="143" spans="4:23" ht="12">
      <c r="D143" s="180"/>
      <c r="E143" s="181"/>
      <c r="F143" s="180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  <c r="S143" s="181"/>
      <c r="T143" s="181"/>
      <c r="U143" s="181"/>
      <c r="V143" s="181"/>
      <c r="W143" s="181"/>
    </row>
    <row r="144" spans="4:23" ht="12">
      <c r="D144" s="180"/>
      <c r="E144" s="181"/>
      <c r="F144" s="180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  <c r="S144" s="181"/>
      <c r="T144" s="181"/>
      <c r="U144" s="181"/>
      <c r="V144" s="181"/>
      <c r="W144" s="181"/>
    </row>
    <row r="145" spans="4:23" ht="12">
      <c r="D145" s="180"/>
      <c r="E145" s="181"/>
      <c r="F145" s="180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  <c r="S145" s="181"/>
      <c r="T145" s="181"/>
      <c r="U145" s="181"/>
      <c r="V145" s="181"/>
      <c r="W145" s="181"/>
    </row>
    <row r="146" spans="4:23" ht="12">
      <c r="D146" s="180"/>
      <c r="E146" s="181"/>
      <c r="F146" s="180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  <c r="S146" s="181"/>
      <c r="T146" s="181"/>
      <c r="U146" s="181"/>
      <c r="V146" s="181"/>
      <c r="W146" s="181"/>
    </row>
    <row r="147" spans="4:23" ht="12">
      <c r="D147" s="180"/>
      <c r="E147" s="181"/>
      <c r="F147" s="180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1"/>
    </row>
    <row r="148" spans="4:23" ht="12">
      <c r="D148" s="180"/>
      <c r="E148" s="181"/>
      <c r="F148" s="180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  <c r="S148" s="181"/>
      <c r="T148" s="181"/>
      <c r="U148" s="181"/>
      <c r="V148" s="181"/>
      <c r="W148" s="181"/>
    </row>
    <row r="149" spans="4:23" ht="12">
      <c r="D149" s="180"/>
      <c r="E149" s="181"/>
      <c r="F149" s="180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  <c r="S149" s="181"/>
      <c r="T149" s="181"/>
      <c r="U149" s="181"/>
      <c r="V149" s="181"/>
      <c r="W149" s="181"/>
    </row>
    <row r="150" spans="4:23" ht="12">
      <c r="D150" s="180"/>
      <c r="E150" s="181"/>
      <c r="F150" s="180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  <c r="S150" s="181"/>
      <c r="T150" s="181"/>
      <c r="U150" s="181"/>
      <c r="V150" s="181"/>
      <c r="W150" s="181"/>
    </row>
    <row r="151" spans="4:23" ht="12">
      <c r="D151" s="180"/>
      <c r="E151" s="181"/>
      <c r="F151" s="180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  <c r="S151" s="181"/>
      <c r="T151" s="181"/>
      <c r="U151" s="181"/>
      <c r="V151" s="181"/>
      <c r="W151" s="181"/>
    </row>
    <row r="152" spans="4:23" ht="12">
      <c r="D152" s="180"/>
      <c r="E152" s="181"/>
      <c r="F152" s="180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  <c r="S152" s="181"/>
      <c r="T152" s="181"/>
      <c r="U152" s="181"/>
      <c r="V152" s="181"/>
      <c r="W152" s="181"/>
    </row>
    <row r="153" spans="4:23" ht="12">
      <c r="D153" s="180"/>
      <c r="E153" s="181"/>
      <c r="F153" s="180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  <c r="S153" s="181"/>
      <c r="T153" s="181"/>
      <c r="U153" s="181"/>
      <c r="V153" s="181"/>
      <c r="W153" s="181"/>
    </row>
    <row r="154" spans="4:23" ht="12">
      <c r="D154" s="180"/>
      <c r="E154" s="181"/>
      <c r="F154" s="180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  <c r="S154" s="181"/>
      <c r="T154" s="181"/>
      <c r="U154" s="181"/>
      <c r="V154" s="181"/>
      <c r="W154" s="181"/>
    </row>
    <row r="155" spans="4:23" ht="12">
      <c r="D155" s="180"/>
      <c r="E155" s="181"/>
      <c r="F155" s="180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  <c r="S155" s="181"/>
      <c r="T155" s="181"/>
      <c r="U155" s="181"/>
      <c r="V155" s="181"/>
      <c r="W155" s="181"/>
    </row>
    <row r="156" spans="4:23" ht="12">
      <c r="D156" s="180"/>
      <c r="E156" s="181"/>
      <c r="F156" s="180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  <c r="S156" s="181"/>
      <c r="T156" s="181"/>
      <c r="U156" s="181"/>
      <c r="V156" s="181"/>
      <c r="W156" s="181"/>
    </row>
    <row r="157" spans="4:23" ht="12">
      <c r="D157" s="180"/>
      <c r="E157" s="181"/>
      <c r="F157" s="180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  <c r="S157" s="181"/>
      <c r="T157" s="181"/>
      <c r="U157" s="181"/>
      <c r="V157" s="181"/>
      <c r="W157" s="181"/>
    </row>
    <row r="158" spans="4:23" ht="12">
      <c r="D158" s="180"/>
      <c r="E158" s="181"/>
      <c r="F158" s="180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  <c r="S158" s="181"/>
      <c r="T158" s="181"/>
      <c r="U158" s="181"/>
      <c r="V158" s="181"/>
      <c r="W158" s="181"/>
    </row>
    <row r="159" spans="4:23" ht="12">
      <c r="D159" s="180"/>
      <c r="E159" s="181"/>
      <c r="F159" s="180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  <c r="S159" s="181"/>
      <c r="T159" s="181"/>
      <c r="U159" s="181"/>
      <c r="V159" s="181"/>
      <c r="W159" s="181"/>
    </row>
    <row r="160" spans="4:23" ht="12">
      <c r="D160" s="180"/>
      <c r="E160" s="181"/>
      <c r="F160" s="180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  <c r="S160" s="181"/>
      <c r="T160" s="181"/>
      <c r="U160" s="181"/>
      <c r="V160" s="181"/>
      <c r="W160" s="181"/>
    </row>
    <row r="161" spans="4:23" ht="12">
      <c r="D161" s="180"/>
      <c r="E161" s="181"/>
      <c r="F161" s="180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  <c r="R161" s="181"/>
      <c r="S161" s="181"/>
      <c r="T161" s="181"/>
      <c r="U161" s="181"/>
      <c r="V161" s="181"/>
      <c r="W161" s="181"/>
    </row>
    <row r="162" spans="4:23" ht="12">
      <c r="D162" s="180"/>
      <c r="E162" s="181"/>
      <c r="F162" s="180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  <c r="R162" s="181"/>
      <c r="S162" s="181"/>
      <c r="T162" s="181"/>
      <c r="U162" s="181"/>
      <c r="V162" s="181"/>
      <c r="W162" s="181"/>
    </row>
    <row r="163" spans="4:23" ht="12">
      <c r="D163" s="180"/>
      <c r="E163" s="181"/>
      <c r="F163" s="180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  <c r="R163" s="181"/>
      <c r="S163" s="181"/>
      <c r="T163" s="181"/>
      <c r="U163" s="181"/>
      <c r="V163" s="181"/>
      <c r="W163" s="181"/>
    </row>
    <row r="164" spans="4:23" ht="12">
      <c r="D164" s="180"/>
      <c r="E164" s="181"/>
      <c r="F164" s="180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  <c r="R164" s="181"/>
      <c r="S164" s="181"/>
      <c r="T164" s="181"/>
      <c r="U164" s="181"/>
      <c r="V164" s="181"/>
      <c r="W164" s="181"/>
    </row>
    <row r="165" spans="4:23" ht="12">
      <c r="D165" s="180"/>
      <c r="E165" s="181"/>
      <c r="F165" s="180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  <c r="R165" s="181"/>
      <c r="S165" s="181"/>
      <c r="T165" s="181"/>
      <c r="U165" s="181"/>
      <c r="V165" s="181"/>
      <c r="W165" s="181"/>
    </row>
    <row r="166" spans="4:23" ht="12">
      <c r="D166" s="180"/>
      <c r="E166" s="181"/>
      <c r="F166" s="180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  <c r="R166" s="181"/>
      <c r="S166" s="181"/>
      <c r="T166" s="181"/>
      <c r="U166" s="181"/>
      <c r="V166" s="181"/>
      <c r="W166" s="181"/>
    </row>
    <row r="167" spans="4:23" ht="12">
      <c r="D167" s="180"/>
      <c r="E167" s="181"/>
      <c r="F167" s="180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  <c r="R167" s="181"/>
      <c r="S167" s="181"/>
      <c r="T167" s="181"/>
      <c r="U167" s="181"/>
      <c r="V167" s="181"/>
      <c r="W167" s="181"/>
    </row>
    <row r="168" spans="4:23" ht="12">
      <c r="D168" s="180"/>
      <c r="E168" s="181"/>
      <c r="F168" s="180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  <c r="R168" s="181"/>
      <c r="S168" s="181"/>
      <c r="T168" s="181"/>
      <c r="U168" s="181"/>
      <c r="V168" s="181"/>
      <c r="W168" s="181"/>
    </row>
    <row r="169" spans="4:23" ht="12">
      <c r="D169" s="180"/>
      <c r="E169" s="181"/>
      <c r="F169" s="180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  <c r="R169" s="181"/>
      <c r="S169" s="181"/>
      <c r="T169" s="181"/>
      <c r="U169" s="181"/>
      <c r="V169" s="181"/>
      <c r="W169" s="181"/>
    </row>
    <row r="170" spans="4:23" ht="12">
      <c r="D170" s="180"/>
      <c r="E170" s="181"/>
      <c r="F170" s="180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  <c r="R170" s="181"/>
      <c r="S170" s="181"/>
      <c r="T170" s="181"/>
      <c r="U170" s="181"/>
      <c r="V170" s="181"/>
      <c r="W170" s="181"/>
    </row>
    <row r="171" spans="4:23" ht="12">
      <c r="D171" s="180"/>
      <c r="E171" s="181"/>
      <c r="F171" s="180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  <c r="R171" s="181"/>
      <c r="S171" s="181"/>
      <c r="T171" s="181"/>
      <c r="U171" s="181"/>
      <c r="V171" s="181"/>
      <c r="W171" s="181"/>
    </row>
    <row r="172" spans="4:23" ht="12">
      <c r="D172" s="180"/>
      <c r="E172" s="181"/>
      <c r="F172" s="180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  <c r="R172" s="181"/>
      <c r="S172" s="181"/>
      <c r="T172" s="181"/>
      <c r="U172" s="181"/>
      <c r="V172" s="181"/>
      <c r="W172" s="181"/>
    </row>
    <row r="173" spans="4:23" ht="12">
      <c r="D173" s="180"/>
      <c r="E173" s="181"/>
      <c r="F173" s="180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  <c r="R173" s="181"/>
      <c r="S173" s="181"/>
      <c r="T173" s="181"/>
      <c r="U173" s="181"/>
      <c r="V173" s="181"/>
      <c r="W173" s="181"/>
    </row>
    <row r="174" spans="4:23" ht="12">
      <c r="D174" s="180"/>
      <c r="E174" s="181"/>
      <c r="F174" s="180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  <c r="R174" s="181"/>
      <c r="S174" s="181"/>
      <c r="T174" s="181"/>
      <c r="U174" s="181"/>
      <c r="V174" s="181"/>
      <c r="W174" s="181"/>
    </row>
    <row r="175" spans="4:23" ht="12">
      <c r="D175" s="180"/>
      <c r="E175" s="181"/>
      <c r="F175" s="180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  <c r="R175" s="181"/>
      <c r="S175" s="181"/>
      <c r="T175" s="181"/>
      <c r="U175" s="181"/>
      <c r="V175" s="181"/>
      <c r="W175" s="181"/>
    </row>
    <row r="176" spans="4:23" ht="12">
      <c r="D176" s="180"/>
      <c r="E176" s="181"/>
      <c r="F176" s="180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  <c r="R176" s="181"/>
      <c r="S176" s="181"/>
      <c r="T176" s="181"/>
      <c r="U176" s="181"/>
      <c r="V176" s="181"/>
      <c r="W176" s="181"/>
    </row>
    <row r="177" spans="4:23" ht="12">
      <c r="D177" s="180"/>
      <c r="E177" s="181"/>
      <c r="F177" s="180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  <c r="R177" s="181"/>
      <c r="S177" s="181"/>
      <c r="T177" s="181"/>
      <c r="U177" s="181"/>
      <c r="V177" s="181"/>
      <c r="W177" s="181"/>
    </row>
    <row r="178" spans="4:23" ht="12">
      <c r="D178" s="180"/>
      <c r="E178" s="181"/>
      <c r="F178" s="180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  <c r="R178" s="181"/>
      <c r="S178" s="181"/>
      <c r="T178" s="181"/>
      <c r="U178" s="181"/>
      <c r="V178" s="181"/>
      <c r="W178" s="181"/>
    </row>
    <row r="179" spans="4:23" ht="12">
      <c r="D179" s="180"/>
      <c r="E179" s="181"/>
      <c r="F179" s="180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  <c r="R179" s="181"/>
      <c r="S179" s="181"/>
      <c r="T179" s="181"/>
      <c r="U179" s="181"/>
      <c r="V179" s="181"/>
      <c r="W179" s="181"/>
    </row>
    <row r="180" spans="4:23" ht="12">
      <c r="D180" s="180"/>
      <c r="E180" s="181"/>
      <c r="F180" s="180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  <c r="R180" s="181"/>
      <c r="S180" s="181"/>
      <c r="T180" s="181"/>
      <c r="U180" s="181"/>
      <c r="V180" s="181"/>
      <c r="W180" s="181"/>
    </row>
    <row r="181" spans="4:23" ht="12">
      <c r="D181" s="180"/>
      <c r="E181" s="181"/>
      <c r="F181" s="180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  <c r="R181" s="181"/>
      <c r="S181" s="181"/>
      <c r="T181" s="181"/>
      <c r="U181" s="181"/>
      <c r="V181" s="181"/>
      <c r="W181" s="181"/>
    </row>
    <row r="182" spans="4:23" ht="12">
      <c r="D182" s="180"/>
      <c r="E182" s="181"/>
      <c r="F182" s="180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  <c r="R182" s="181"/>
      <c r="S182" s="181"/>
      <c r="T182" s="181"/>
      <c r="U182" s="181"/>
      <c r="V182" s="181"/>
      <c r="W182" s="181"/>
    </row>
    <row r="183" spans="4:6" ht="12">
      <c r="D183" s="192"/>
      <c r="E183" s="182"/>
      <c r="F183" s="192"/>
    </row>
    <row r="184" spans="4:6" ht="12">
      <c r="D184" s="192"/>
      <c r="E184" s="182"/>
      <c r="F184" s="192"/>
    </row>
    <row r="185" spans="4:6" ht="12">
      <c r="D185" s="192"/>
      <c r="E185" s="182"/>
      <c r="F185" s="192"/>
    </row>
    <row r="186" spans="4:6" ht="12">
      <c r="D186" s="192"/>
      <c r="E186" s="182"/>
      <c r="F186" s="192"/>
    </row>
    <row r="187" spans="4:6" ht="12">
      <c r="D187" s="192"/>
      <c r="E187" s="182"/>
      <c r="F187" s="192"/>
    </row>
    <row r="188" spans="4:6" ht="12">
      <c r="D188" s="192"/>
      <c r="E188" s="182"/>
      <c r="F188" s="192"/>
    </row>
    <row r="189" spans="4:6" ht="12">
      <c r="D189" s="192"/>
      <c r="E189" s="182"/>
      <c r="F189" s="192"/>
    </row>
    <row r="190" spans="4:6" ht="12">
      <c r="D190" s="192"/>
      <c r="E190" s="182"/>
      <c r="F190" s="192"/>
    </row>
    <row r="191" spans="4:6" ht="12">
      <c r="D191" s="192"/>
      <c r="E191" s="182"/>
      <c r="F191" s="192"/>
    </row>
    <row r="192" spans="4:6" ht="12">
      <c r="D192" s="192"/>
      <c r="E192" s="182"/>
      <c r="F192" s="192"/>
    </row>
    <row r="193" spans="4:6" ht="12">
      <c r="D193" s="192"/>
      <c r="E193" s="182"/>
      <c r="F193" s="192"/>
    </row>
    <row r="194" spans="4:6" ht="12">
      <c r="D194" s="192"/>
      <c r="E194" s="182"/>
      <c r="F194" s="192"/>
    </row>
    <row r="195" spans="4:6" ht="12">
      <c r="D195" s="192"/>
      <c r="E195" s="182"/>
      <c r="F195" s="192"/>
    </row>
    <row r="196" spans="4:6" ht="12">
      <c r="D196" s="192"/>
      <c r="E196" s="182"/>
      <c r="F196" s="192"/>
    </row>
    <row r="197" spans="4:6" ht="12">
      <c r="D197" s="192"/>
      <c r="E197" s="182"/>
      <c r="F197" s="192"/>
    </row>
    <row r="198" spans="4:6" ht="12">
      <c r="D198" s="192"/>
      <c r="E198" s="182"/>
      <c r="F198" s="192"/>
    </row>
    <row r="199" spans="4:6" ht="12">
      <c r="D199" s="192"/>
      <c r="E199" s="182"/>
      <c r="F199" s="192"/>
    </row>
    <row r="200" spans="4:6" ht="12">
      <c r="D200" s="192"/>
      <c r="E200" s="182"/>
      <c r="F200" s="192"/>
    </row>
    <row r="201" spans="4:6" ht="12">
      <c r="D201" s="192"/>
      <c r="E201" s="182"/>
      <c r="F201" s="192"/>
    </row>
    <row r="202" spans="4:6" ht="12">
      <c r="D202" s="192"/>
      <c r="E202" s="182"/>
      <c r="F202" s="192"/>
    </row>
    <row r="203" spans="4:6" ht="12">
      <c r="D203" s="192"/>
      <c r="E203" s="182"/>
      <c r="F203" s="192"/>
    </row>
    <row r="204" spans="4:6" ht="12">
      <c r="D204" s="192"/>
      <c r="E204" s="182"/>
      <c r="F204" s="192"/>
    </row>
    <row r="205" spans="4:6" ht="12">
      <c r="D205" s="192"/>
      <c r="E205" s="182"/>
      <c r="F205" s="192"/>
    </row>
    <row r="206" spans="4:6" ht="12">
      <c r="D206" s="192"/>
      <c r="E206" s="182"/>
      <c r="F206" s="192"/>
    </row>
    <row r="207" spans="4:6" ht="12">
      <c r="D207" s="192"/>
      <c r="E207" s="182"/>
      <c r="F207" s="192"/>
    </row>
    <row r="208" spans="4:6" ht="12">
      <c r="D208" s="192"/>
      <c r="E208" s="182"/>
      <c r="F208" s="192"/>
    </row>
    <row r="209" spans="4:6" ht="12">
      <c r="D209" s="192"/>
      <c r="E209" s="182"/>
      <c r="F209" s="192"/>
    </row>
    <row r="210" spans="4:6" ht="12">
      <c r="D210" s="192"/>
      <c r="E210" s="182"/>
      <c r="F210" s="192"/>
    </row>
    <row r="211" spans="4:6" ht="12">
      <c r="D211" s="192"/>
      <c r="E211" s="182"/>
      <c r="F211" s="192"/>
    </row>
    <row r="212" spans="4:6" ht="12">
      <c r="D212" s="192"/>
      <c r="E212" s="182"/>
      <c r="F212" s="192"/>
    </row>
    <row r="213" spans="4:6" ht="12">
      <c r="D213" s="192"/>
      <c r="E213" s="182"/>
      <c r="F213" s="192"/>
    </row>
    <row r="214" spans="4:6" ht="12">
      <c r="D214" s="192"/>
      <c r="E214" s="182"/>
      <c r="F214" s="192"/>
    </row>
    <row r="215" spans="4:6" ht="12">
      <c r="D215" s="192"/>
      <c r="E215" s="182"/>
      <c r="F215" s="192"/>
    </row>
    <row r="216" spans="4:6" ht="12">
      <c r="D216" s="192"/>
      <c r="E216" s="182"/>
      <c r="F216" s="192"/>
    </row>
    <row r="217" spans="4:6" ht="12">
      <c r="D217" s="192"/>
      <c r="E217" s="182"/>
      <c r="F217" s="192"/>
    </row>
    <row r="218" spans="4:6" ht="12">
      <c r="D218" s="192"/>
      <c r="E218" s="182"/>
      <c r="F218" s="192"/>
    </row>
    <row r="219" spans="4:6" ht="12">
      <c r="D219" s="192"/>
      <c r="E219" s="182"/>
      <c r="F219" s="192"/>
    </row>
    <row r="220" spans="4:6" ht="12">
      <c r="D220" s="192"/>
      <c r="E220" s="182"/>
      <c r="F220" s="192"/>
    </row>
    <row r="221" spans="4:6" ht="12">
      <c r="D221" s="192"/>
      <c r="E221" s="182"/>
      <c r="F221" s="192"/>
    </row>
    <row r="222" spans="4:6" ht="12">
      <c r="D222" s="192"/>
      <c r="E222" s="182"/>
      <c r="F222" s="192"/>
    </row>
    <row r="223" spans="4:6" ht="12">
      <c r="D223" s="192"/>
      <c r="E223" s="182"/>
      <c r="F223" s="192"/>
    </row>
    <row r="224" spans="4:6" ht="12">
      <c r="D224" s="192"/>
      <c r="E224" s="182"/>
      <c r="F224" s="192"/>
    </row>
    <row r="225" spans="4:6" ht="12">
      <c r="D225" s="192"/>
      <c r="E225" s="182"/>
      <c r="F225" s="192"/>
    </row>
    <row r="226" spans="4:6" ht="12">
      <c r="D226" s="192"/>
      <c r="E226" s="182"/>
      <c r="F226" s="192"/>
    </row>
    <row r="227" spans="4:6" ht="12">
      <c r="D227" s="192"/>
      <c r="E227" s="182"/>
      <c r="F227" s="192"/>
    </row>
    <row r="228" spans="4:6" ht="12">
      <c r="D228" s="192"/>
      <c r="E228" s="182"/>
      <c r="F228" s="192"/>
    </row>
    <row r="229" spans="4:6" ht="12">
      <c r="D229" s="192"/>
      <c r="E229" s="182"/>
      <c r="F229" s="192"/>
    </row>
    <row r="230" spans="4:6" ht="12">
      <c r="D230" s="192"/>
      <c r="E230" s="182"/>
      <c r="F230" s="192"/>
    </row>
    <row r="231" spans="4:6" ht="12">
      <c r="D231" s="192"/>
      <c r="E231" s="182"/>
      <c r="F231" s="192"/>
    </row>
    <row r="232" spans="4:6" ht="12">
      <c r="D232" s="192"/>
      <c r="E232" s="182"/>
      <c r="F232" s="192"/>
    </row>
    <row r="233" spans="4:6" ht="12">
      <c r="D233" s="192"/>
      <c r="E233" s="182"/>
      <c r="F233" s="192"/>
    </row>
    <row r="234" spans="4:6" ht="12">
      <c r="D234" s="192"/>
      <c r="E234" s="182"/>
      <c r="F234" s="192"/>
    </row>
    <row r="235" spans="4:6" ht="12">
      <c r="D235" s="192"/>
      <c r="E235" s="182"/>
      <c r="F235" s="192"/>
    </row>
    <row r="236" spans="4:6" ht="12">
      <c r="D236" s="192"/>
      <c r="E236" s="182"/>
      <c r="F236" s="192"/>
    </row>
    <row r="237" spans="4:6" ht="12">
      <c r="D237" s="192"/>
      <c r="E237" s="182"/>
      <c r="F237" s="192"/>
    </row>
    <row r="238" spans="4:6" ht="12">
      <c r="D238" s="192"/>
      <c r="E238" s="182"/>
      <c r="F238" s="192"/>
    </row>
    <row r="239" spans="4:6" ht="12">
      <c r="D239" s="192"/>
      <c r="E239" s="182"/>
      <c r="F239" s="192"/>
    </row>
    <row r="240" spans="4:6" ht="12">
      <c r="D240" s="192"/>
      <c r="E240" s="182"/>
      <c r="F240" s="192"/>
    </row>
    <row r="241" spans="4:6" ht="12">
      <c r="D241" s="192"/>
      <c r="E241" s="182"/>
      <c r="F241" s="192"/>
    </row>
    <row r="242" spans="4:6" ht="12">
      <c r="D242" s="192"/>
      <c r="E242" s="182"/>
      <c r="F242" s="192"/>
    </row>
    <row r="243" spans="4:6" ht="12">
      <c r="D243" s="192"/>
      <c r="E243" s="182"/>
      <c r="F243" s="192"/>
    </row>
    <row r="244" spans="4:6" ht="12">
      <c r="D244" s="192"/>
      <c r="E244" s="182"/>
      <c r="F244" s="192"/>
    </row>
    <row r="245" spans="4:6" ht="12">
      <c r="D245" s="192"/>
      <c r="E245" s="182"/>
      <c r="F245" s="192"/>
    </row>
    <row r="246" spans="4:6" ht="12">
      <c r="D246" s="192"/>
      <c r="E246" s="182"/>
      <c r="F246" s="192"/>
    </row>
    <row r="247" spans="4:6" ht="12">
      <c r="D247" s="192"/>
      <c r="E247" s="182"/>
      <c r="F247" s="192"/>
    </row>
    <row r="248" spans="4:6" ht="12">
      <c r="D248" s="192"/>
      <c r="E248" s="182"/>
      <c r="F248" s="192"/>
    </row>
    <row r="249" spans="4:6" ht="12">
      <c r="D249" s="192"/>
      <c r="E249" s="182"/>
      <c r="F249" s="192"/>
    </row>
    <row r="250" spans="4:6" ht="12">
      <c r="D250" s="192"/>
      <c r="E250" s="182"/>
      <c r="F250" s="192"/>
    </row>
    <row r="251" spans="4:6" ht="12">
      <c r="D251" s="192"/>
      <c r="E251" s="182"/>
      <c r="F251" s="192"/>
    </row>
    <row r="252" spans="4:6" ht="12">
      <c r="D252" s="192"/>
      <c r="E252" s="182"/>
      <c r="F252" s="192"/>
    </row>
    <row r="253" spans="4:6" ht="12">
      <c r="D253" s="192"/>
      <c r="E253" s="182"/>
      <c r="F253" s="192"/>
    </row>
    <row r="254" spans="4:6" ht="12">
      <c r="D254" s="192"/>
      <c r="E254" s="182"/>
      <c r="F254" s="192"/>
    </row>
    <row r="255" spans="4:6" ht="12">
      <c r="D255" s="192"/>
      <c r="E255" s="182"/>
      <c r="F255" s="192"/>
    </row>
    <row r="256" spans="4:6" ht="12">
      <c r="D256" s="192"/>
      <c r="E256" s="182"/>
      <c r="F256" s="192"/>
    </row>
    <row r="257" spans="4:6" ht="12">
      <c r="D257" s="192"/>
      <c r="E257" s="182"/>
      <c r="F257" s="192"/>
    </row>
    <row r="258" spans="4:6" ht="12">
      <c r="D258" s="192"/>
      <c r="E258" s="182"/>
      <c r="F258" s="192"/>
    </row>
    <row r="259" spans="4:6" ht="12">
      <c r="D259" s="192"/>
      <c r="E259" s="182"/>
      <c r="F259" s="192"/>
    </row>
    <row r="260" spans="4:6" ht="12">
      <c r="D260" s="192"/>
      <c r="E260" s="182"/>
      <c r="F260" s="192"/>
    </row>
    <row r="261" spans="4:6" ht="12">
      <c r="D261" s="192"/>
      <c r="E261" s="182"/>
      <c r="F261" s="192"/>
    </row>
    <row r="262" spans="4:6" ht="12">
      <c r="D262" s="192"/>
      <c r="E262" s="182"/>
      <c r="F262" s="192"/>
    </row>
    <row r="263" spans="4:6" ht="12">
      <c r="D263" s="192"/>
      <c r="E263" s="182"/>
      <c r="F263" s="192"/>
    </row>
    <row r="264" spans="4:6" ht="12">
      <c r="D264" s="192"/>
      <c r="E264" s="182"/>
      <c r="F264" s="192"/>
    </row>
    <row r="265" spans="4:6" ht="12">
      <c r="D265" s="192"/>
      <c r="E265" s="182"/>
      <c r="F265" s="192"/>
    </row>
    <row r="266" spans="4:6" ht="12">
      <c r="D266" s="192"/>
      <c r="E266" s="182"/>
      <c r="F266" s="192"/>
    </row>
    <row r="267" spans="4:6" ht="12">
      <c r="D267" s="192"/>
      <c r="E267" s="182"/>
      <c r="F267" s="192"/>
    </row>
    <row r="268" spans="4:6" ht="12">
      <c r="D268" s="192"/>
      <c r="E268" s="182"/>
      <c r="F268" s="192"/>
    </row>
    <row r="269" spans="4:6" ht="12">
      <c r="D269" s="192"/>
      <c r="E269" s="182"/>
      <c r="F269" s="192"/>
    </row>
    <row r="270" spans="4:6" ht="12">
      <c r="D270" s="192"/>
      <c r="E270" s="182"/>
      <c r="F270" s="192"/>
    </row>
    <row r="271" spans="4:6" ht="12">
      <c r="D271" s="192"/>
      <c r="E271" s="182"/>
      <c r="F271" s="192"/>
    </row>
    <row r="272" spans="4:6" ht="12">
      <c r="D272" s="192"/>
      <c r="E272" s="182"/>
      <c r="F272" s="192"/>
    </row>
    <row r="273" spans="4:6" ht="12">
      <c r="D273" s="192"/>
      <c r="E273" s="182"/>
      <c r="F273" s="192"/>
    </row>
    <row r="274" spans="4:6" ht="12">
      <c r="D274" s="192"/>
      <c r="E274" s="182"/>
      <c r="F274" s="192"/>
    </row>
    <row r="275" spans="4:6" ht="12">
      <c r="D275" s="192"/>
      <c r="E275" s="182"/>
      <c r="F275" s="192"/>
    </row>
    <row r="276" spans="4:6" ht="12">
      <c r="D276" s="192"/>
      <c r="E276" s="182"/>
      <c r="F276" s="192"/>
    </row>
    <row r="277" spans="4:6" ht="12">
      <c r="D277" s="192"/>
      <c r="E277" s="182"/>
      <c r="F277" s="192"/>
    </row>
    <row r="278" spans="4:6" ht="12">
      <c r="D278" s="192"/>
      <c r="E278" s="182"/>
      <c r="F278" s="192"/>
    </row>
    <row r="279" spans="4:6" ht="12">
      <c r="D279" s="192"/>
      <c r="E279" s="182"/>
      <c r="F279" s="192"/>
    </row>
    <row r="280" spans="4:6" ht="12">
      <c r="D280" s="192"/>
      <c r="E280" s="182"/>
      <c r="F280" s="192"/>
    </row>
    <row r="281" spans="4:6" ht="12">
      <c r="D281" s="192"/>
      <c r="E281" s="182"/>
      <c r="F281" s="192"/>
    </row>
    <row r="282" spans="4:6" ht="12">
      <c r="D282" s="192"/>
      <c r="E282" s="182"/>
      <c r="F282" s="192"/>
    </row>
    <row r="283" spans="4:6" ht="12">
      <c r="D283" s="192"/>
      <c r="E283" s="182"/>
      <c r="F283" s="192"/>
    </row>
    <row r="284" spans="4:6" ht="12">
      <c r="D284" s="192"/>
      <c r="E284" s="182"/>
      <c r="F284" s="192"/>
    </row>
    <row r="285" spans="4:6" ht="12">
      <c r="D285" s="192"/>
      <c r="E285" s="182"/>
      <c r="F285" s="192"/>
    </row>
    <row r="286" spans="4:6" ht="12">
      <c r="D286" s="192"/>
      <c r="E286" s="182"/>
      <c r="F286" s="192"/>
    </row>
    <row r="287" spans="4:6" ht="12">
      <c r="D287" s="192"/>
      <c r="E287" s="182"/>
      <c r="F287" s="192"/>
    </row>
    <row r="288" spans="4:6" ht="12">
      <c r="D288" s="192"/>
      <c r="E288" s="182"/>
      <c r="F288" s="192"/>
    </row>
    <row r="289" spans="4:6" ht="12">
      <c r="D289" s="192"/>
      <c r="E289" s="182"/>
      <c r="F289" s="192"/>
    </row>
    <row r="290" spans="4:6" ht="12">
      <c r="D290" s="192"/>
      <c r="E290" s="182"/>
      <c r="F290" s="192"/>
    </row>
    <row r="291" spans="4:6" ht="12">
      <c r="D291" s="192"/>
      <c r="E291" s="182"/>
      <c r="F291" s="192"/>
    </row>
    <row r="292" spans="4:6" ht="12">
      <c r="D292" s="192"/>
      <c r="E292" s="182"/>
      <c r="F292" s="192"/>
    </row>
    <row r="293" spans="4:6" ht="12">
      <c r="D293" s="192"/>
      <c r="E293" s="182"/>
      <c r="F293" s="192"/>
    </row>
    <row r="294" spans="4:6" ht="12">
      <c r="D294" s="192"/>
      <c r="E294" s="182"/>
      <c r="F294" s="192"/>
    </row>
    <row r="295" spans="4:6" ht="12">
      <c r="D295" s="192"/>
      <c r="E295" s="182"/>
      <c r="F295" s="192"/>
    </row>
    <row r="296" spans="4:6" ht="12">
      <c r="D296" s="192"/>
      <c r="E296" s="182"/>
      <c r="F296" s="192"/>
    </row>
    <row r="297" spans="4:6" ht="12">
      <c r="D297" s="192"/>
      <c r="E297" s="182"/>
      <c r="F297" s="192"/>
    </row>
    <row r="298" spans="4:6" ht="12">
      <c r="D298" s="192"/>
      <c r="E298" s="182"/>
      <c r="F298" s="192"/>
    </row>
    <row r="299" spans="4:6" ht="12">
      <c r="D299" s="192"/>
      <c r="E299" s="182"/>
      <c r="F299" s="192"/>
    </row>
    <row r="300" spans="4:6" ht="12">
      <c r="D300" s="192"/>
      <c r="E300" s="182"/>
      <c r="F300" s="192"/>
    </row>
    <row r="301" spans="4:6" ht="12">
      <c r="D301" s="192"/>
      <c r="E301" s="182"/>
      <c r="F301" s="192"/>
    </row>
    <row r="302" spans="4:6" ht="12">
      <c r="D302" s="192"/>
      <c r="E302" s="182"/>
      <c r="F302" s="192"/>
    </row>
    <row r="303" spans="4:6" ht="12">
      <c r="D303" s="192"/>
      <c r="E303" s="182"/>
      <c r="F303" s="192"/>
    </row>
    <row r="304" spans="4:6" ht="12">
      <c r="D304" s="192"/>
      <c r="E304" s="182"/>
      <c r="F304" s="192"/>
    </row>
    <row r="305" spans="4:6" ht="12">
      <c r="D305" s="192"/>
      <c r="E305" s="182"/>
      <c r="F305" s="192"/>
    </row>
    <row r="306" spans="4:6" ht="12">
      <c r="D306" s="192"/>
      <c r="E306" s="182"/>
      <c r="F306" s="192"/>
    </row>
    <row r="307" spans="4:6" ht="12">
      <c r="D307" s="192"/>
      <c r="E307" s="182"/>
      <c r="F307" s="192"/>
    </row>
    <row r="308" spans="4:6" ht="12">
      <c r="D308" s="192"/>
      <c r="E308" s="182"/>
      <c r="F308" s="192"/>
    </row>
    <row r="309" spans="4:6" ht="12">
      <c r="D309" s="192"/>
      <c r="E309" s="182"/>
      <c r="F309" s="192"/>
    </row>
    <row r="310" spans="4:6" ht="12">
      <c r="D310" s="192"/>
      <c r="E310" s="182"/>
      <c r="F310" s="192"/>
    </row>
    <row r="311" spans="4:6" ht="12">
      <c r="D311" s="192"/>
      <c r="E311" s="182"/>
      <c r="F311" s="192"/>
    </row>
    <row r="312" spans="4:6" ht="12">
      <c r="D312" s="192"/>
      <c r="E312" s="182"/>
      <c r="F312" s="192"/>
    </row>
    <row r="313" spans="4:6" ht="12">
      <c r="D313" s="192"/>
      <c r="E313" s="182"/>
      <c r="F313" s="192"/>
    </row>
    <row r="314" spans="4:6" ht="12">
      <c r="D314" s="192"/>
      <c r="E314" s="182"/>
      <c r="F314" s="192"/>
    </row>
    <row r="315" spans="4:6" ht="12">
      <c r="D315" s="192"/>
      <c r="E315" s="182"/>
      <c r="F315" s="192"/>
    </row>
    <row r="316" spans="4:6" ht="12">
      <c r="D316" s="192"/>
      <c r="E316" s="182"/>
      <c r="F316" s="192"/>
    </row>
    <row r="317" spans="4:6" ht="12">
      <c r="D317" s="192"/>
      <c r="E317" s="182"/>
      <c r="F317" s="192"/>
    </row>
    <row r="318" spans="4:6" ht="12">
      <c r="D318" s="192"/>
      <c r="E318" s="182"/>
      <c r="F318" s="192"/>
    </row>
    <row r="319" spans="4:6" ht="12">
      <c r="D319" s="192"/>
      <c r="E319" s="182"/>
      <c r="F319" s="192"/>
    </row>
    <row r="320" spans="4:6" ht="12">
      <c r="D320" s="192"/>
      <c r="E320" s="182"/>
      <c r="F320" s="192"/>
    </row>
    <row r="321" spans="4:6" ht="12">
      <c r="D321" s="192"/>
      <c r="E321" s="182"/>
      <c r="F321" s="192"/>
    </row>
    <row r="322" spans="4:6" ht="12">
      <c r="D322" s="192"/>
      <c r="E322" s="182"/>
      <c r="F322" s="192"/>
    </row>
    <row r="323" spans="4:6" ht="12">
      <c r="D323" s="192"/>
      <c r="E323" s="182"/>
      <c r="F323" s="192"/>
    </row>
    <row r="324" spans="4:6" ht="12">
      <c r="D324" s="192"/>
      <c r="E324" s="182"/>
      <c r="F324" s="192"/>
    </row>
    <row r="325" spans="4:6" ht="12">
      <c r="D325" s="192"/>
      <c r="E325" s="182"/>
      <c r="F325" s="192"/>
    </row>
    <row r="326" spans="4:6" ht="12">
      <c r="D326" s="192"/>
      <c r="E326" s="182"/>
      <c r="F326" s="192"/>
    </row>
    <row r="327" spans="4:6" ht="12">
      <c r="D327" s="192"/>
      <c r="E327" s="182"/>
      <c r="F327" s="192"/>
    </row>
    <row r="328" spans="4:6" ht="12">
      <c r="D328" s="192"/>
      <c r="E328" s="182"/>
      <c r="F328" s="192"/>
    </row>
  </sheetData>
  <printOptions/>
  <pageMargins left="0.75" right="0.75" top="0.46" bottom="0.37" header="0.35" footer="0.28"/>
  <pageSetup fitToHeight="1" fitToWidth="1"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8"/>
  <sheetViews>
    <sheetView workbookViewId="0" topLeftCell="A7">
      <selection activeCell="E21" sqref="E21"/>
    </sheetView>
  </sheetViews>
  <sheetFormatPr defaultColWidth="9.140625" defaultRowHeight="12.75"/>
  <cols>
    <col min="1" max="1" width="3.140625" style="0" customWidth="1"/>
    <col min="2" max="2" width="25.140625" style="0" customWidth="1"/>
    <col min="3" max="3" width="10.7109375" style="0" customWidth="1"/>
    <col min="4" max="4" width="1.57421875" style="0" customWidth="1"/>
    <col min="5" max="5" width="10.7109375" style="0" customWidth="1"/>
    <col min="6" max="6" width="1.57421875" style="0" customWidth="1"/>
    <col min="7" max="7" width="10.7109375" style="0" customWidth="1"/>
    <col min="8" max="8" width="1.57421875" style="0" customWidth="1"/>
    <col min="9" max="9" width="12.7109375" style="0" customWidth="1"/>
    <col min="10" max="10" width="1.57421875" style="0" customWidth="1"/>
    <col min="11" max="11" width="10.7109375" style="0" customWidth="1"/>
    <col min="12" max="12" width="1.57421875" style="0" customWidth="1"/>
  </cols>
  <sheetData>
    <row r="1" spans="1:14" ht="14.25">
      <c r="A1" s="82" t="s">
        <v>52</v>
      </c>
      <c r="B1" s="83"/>
      <c r="C1" s="84"/>
      <c r="D1" s="84"/>
      <c r="E1" s="84"/>
      <c r="F1" s="84"/>
      <c r="G1" s="84"/>
      <c r="H1" s="84"/>
      <c r="I1" s="84"/>
      <c r="J1" s="84"/>
      <c r="K1" s="84"/>
      <c r="L1" s="85"/>
      <c r="M1" s="84"/>
      <c r="N1" s="84"/>
    </row>
    <row r="2" spans="1:14" ht="12.75">
      <c r="A2" s="86" t="s">
        <v>37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2.75">
      <c r="A3" s="86" t="s">
        <v>30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2.75">
      <c r="A4" s="86" t="str">
        <f>'Condesed CF'!A4</f>
        <v>FOR QUARTER ENDED 31 JULY 2003</v>
      </c>
      <c r="B4" s="83"/>
      <c r="C4" s="84"/>
      <c r="D4" s="84"/>
      <c r="E4" s="84"/>
      <c r="F4" s="84"/>
      <c r="G4" s="84"/>
      <c r="H4" s="84"/>
      <c r="I4" s="84"/>
      <c r="J4" s="84"/>
      <c r="K4" s="84"/>
      <c r="L4" s="85"/>
      <c r="M4" s="84"/>
      <c r="N4" s="84"/>
    </row>
    <row r="5" spans="1:14" ht="14.25">
      <c r="A5" s="84"/>
      <c r="B5" s="87"/>
      <c r="C5" s="84"/>
      <c r="D5" s="84"/>
      <c r="E5" s="84"/>
      <c r="F5" s="84"/>
      <c r="G5" s="84"/>
      <c r="H5" s="84"/>
      <c r="I5" s="84"/>
      <c r="J5" s="84"/>
      <c r="K5" s="84"/>
      <c r="L5" s="85"/>
      <c r="M5" s="84"/>
      <c r="N5" s="84"/>
    </row>
    <row r="6" spans="1:14" ht="13.5" thickBo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5"/>
      <c r="M6" s="84"/>
      <c r="N6" s="84"/>
    </row>
    <row r="7" spans="1:14" ht="12.75">
      <c r="A7" s="88"/>
      <c r="B7" s="89"/>
      <c r="C7" s="90"/>
      <c r="D7" s="90"/>
      <c r="E7" s="91"/>
      <c r="F7" s="91"/>
      <c r="G7" s="91"/>
      <c r="H7" s="90"/>
      <c r="I7" s="92"/>
      <c r="J7" s="93"/>
      <c r="K7" s="94"/>
      <c r="L7" s="95"/>
      <c r="M7" s="83"/>
      <c r="N7" s="84"/>
    </row>
    <row r="8" spans="1:14" ht="24">
      <c r="A8" s="96"/>
      <c r="B8" s="97"/>
      <c r="C8" s="98" t="s">
        <v>0</v>
      </c>
      <c r="D8" s="99"/>
      <c r="E8" s="98" t="s">
        <v>6</v>
      </c>
      <c r="F8" s="100"/>
      <c r="G8" s="98" t="s">
        <v>31</v>
      </c>
      <c r="H8" s="99"/>
      <c r="I8" s="98" t="s">
        <v>1</v>
      </c>
      <c r="J8" s="99"/>
      <c r="K8" s="101" t="s">
        <v>65</v>
      </c>
      <c r="L8" s="102"/>
      <c r="M8" s="103"/>
      <c r="N8" s="104"/>
    </row>
    <row r="9" spans="1:14" ht="12.75">
      <c r="A9" s="105"/>
      <c r="B9" s="106"/>
      <c r="C9" s="107" t="s">
        <v>15</v>
      </c>
      <c r="D9" s="108"/>
      <c r="E9" s="107" t="s">
        <v>15</v>
      </c>
      <c r="F9" s="109"/>
      <c r="G9" s="107" t="s">
        <v>15</v>
      </c>
      <c r="H9" s="108"/>
      <c r="I9" s="107" t="s">
        <v>15</v>
      </c>
      <c r="J9" s="108"/>
      <c r="K9" s="107" t="s">
        <v>15</v>
      </c>
      <c r="L9" s="110"/>
      <c r="M9" s="111"/>
      <c r="N9" s="84"/>
    </row>
    <row r="10" spans="1:14" ht="12.75">
      <c r="A10" s="105"/>
      <c r="B10" s="106"/>
      <c r="C10" s="112"/>
      <c r="D10" s="108"/>
      <c r="E10" s="112"/>
      <c r="F10" s="109"/>
      <c r="G10" s="112"/>
      <c r="H10" s="108"/>
      <c r="I10" s="112"/>
      <c r="J10" s="108"/>
      <c r="K10" s="112"/>
      <c r="L10" s="110"/>
      <c r="M10" s="111"/>
      <c r="N10" s="84"/>
    </row>
    <row r="11" spans="1:14" ht="12.75">
      <c r="A11" s="105"/>
      <c r="B11" s="113" t="s">
        <v>86</v>
      </c>
      <c r="C11" s="112"/>
      <c r="D11" s="108"/>
      <c r="E11" s="112"/>
      <c r="F11" s="109"/>
      <c r="G11" s="112"/>
      <c r="H11" s="108"/>
      <c r="I11" s="112"/>
      <c r="J11" s="108"/>
      <c r="K11" s="112"/>
      <c r="L11" s="110"/>
      <c r="M11" s="111"/>
      <c r="N11" s="84"/>
    </row>
    <row r="12" spans="1:14" ht="12.75">
      <c r="A12" s="105"/>
      <c r="B12" s="114" t="s">
        <v>109</v>
      </c>
      <c r="C12" s="112"/>
      <c r="D12" s="108"/>
      <c r="E12" s="112"/>
      <c r="F12" s="109"/>
      <c r="G12" s="112"/>
      <c r="H12" s="108"/>
      <c r="I12" s="112"/>
      <c r="J12" s="108"/>
      <c r="K12" s="112"/>
      <c r="L12" s="110"/>
      <c r="M12" s="111"/>
      <c r="N12" s="84"/>
    </row>
    <row r="13" spans="1:14" ht="12.75">
      <c r="A13" s="105"/>
      <c r="B13" s="97" t="s">
        <v>87</v>
      </c>
      <c r="C13" s="117">
        <v>40939.967</v>
      </c>
      <c r="D13" s="109"/>
      <c r="E13" s="117">
        <v>57270</v>
      </c>
      <c r="F13" s="109"/>
      <c r="G13" s="117">
        <v>27697</v>
      </c>
      <c r="H13" s="109"/>
      <c r="I13" s="117">
        <v>-72625</v>
      </c>
      <c r="J13" s="109"/>
      <c r="K13" s="117">
        <f aca="true" t="shared" si="0" ref="K13:K18">SUM(C13:I13)</f>
        <v>53281.967000000004</v>
      </c>
      <c r="L13" s="115">
        <v>-1</v>
      </c>
      <c r="M13" s="111"/>
      <c r="N13" s="84"/>
    </row>
    <row r="14" spans="1:14" ht="12.75">
      <c r="A14" s="116"/>
      <c r="B14" s="106" t="s">
        <v>77</v>
      </c>
      <c r="C14" s="117">
        <v>0</v>
      </c>
      <c r="D14" s="109"/>
      <c r="E14" s="117">
        <v>0</v>
      </c>
      <c r="F14" s="109"/>
      <c r="G14" s="117">
        <v>0</v>
      </c>
      <c r="H14" s="109"/>
      <c r="I14" s="117">
        <v>0</v>
      </c>
      <c r="J14" s="109"/>
      <c r="K14" s="117">
        <f t="shared" si="0"/>
        <v>0</v>
      </c>
      <c r="L14" s="115">
        <v>0</v>
      </c>
      <c r="M14" s="118"/>
      <c r="N14" s="119"/>
    </row>
    <row r="15" spans="1:14" ht="12.75">
      <c r="A15" s="116"/>
      <c r="B15" s="106" t="s">
        <v>64</v>
      </c>
      <c r="C15" s="117">
        <v>0</v>
      </c>
      <c r="D15" s="109"/>
      <c r="E15" s="117">
        <v>0</v>
      </c>
      <c r="F15" s="109"/>
      <c r="G15" s="117">
        <v>0</v>
      </c>
      <c r="H15" s="109"/>
      <c r="I15" s="117">
        <f>'Condesed PL'!G32</f>
        <v>-5833</v>
      </c>
      <c r="J15" s="109"/>
      <c r="K15" s="117">
        <f t="shared" si="0"/>
        <v>-5833</v>
      </c>
      <c r="L15" s="115">
        <v>0</v>
      </c>
      <c r="M15" s="118"/>
      <c r="N15" s="119"/>
    </row>
    <row r="16" spans="1:14" ht="12.75">
      <c r="A16" s="116"/>
      <c r="B16" s="106" t="s">
        <v>74</v>
      </c>
      <c r="C16" s="117">
        <v>0</v>
      </c>
      <c r="D16" s="109"/>
      <c r="E16" s="117">
        <v>0</v>
      </c>
      <c r="F16" s="109"/>
      <c r="G16" s="117">
        <v>0</v>
      </c>
      <c r="H16" s="109"/>
      <c r="I16" s="117">
        <v>0</v>
      </c>
      <c r="J16" s="109"/>
      <c r="K16" s="117">
        <f t="shared" si="0"/>
        <v>0</v>
      </c>
      <c r="L16" s="115">
        <v>0</v>
      </c>
      <c r="M16" s="118"/>
      <c r="N16" s="119"/>
    </row>
    <row r="17" spans="1:14" ht="12.75">
      <c r="A17" s="116"/>
      <c r="B17" s="106" t="s">
        <v>76</v>
      </c>
      <c r="C17" s="117">
        <v>0</v>
      </c>
      <c r="D17" s="109"/>
      <c r="E17" s="117">
        <v>0</v>
      </c>
      <c r="F17" s="109"/>
      <c r="G17" s="117">
        <v>0</v>
      </c>
      <c r="H17" s="109"/>
      <c r="I17" s="117">
        <v>0</v>
      </c>
      <c r="J17" s="109"/>
      <c r="K17" s="117">
        <f t="shared" si="0"/>
        <v>0</v>
      </c>
      <c r="L17" s="115">
        <v>0</v>
      </c>
      <c r="M17" s="118"/>
      <c r="N17" s="119"/>
    </row>
    <row r="18" spans="1:14" ht="12.75">
      <c r="A18" s="116"/>
      <c r="B18" s="106" t="s">
        <v>75</v>
      </c>
      <c r="C18" s="117">
        <v>0</v>
      </c>
      <c r="D18" s="109"/>
      <c r="E18" s="117">
        <v>0</v>
      </c>
      <c r="F18" s="109"/>
      <c r="G18" s="117">
        <v>0</v>
      </c>
      <c r="H18" s="109"/>
      <c r="I18" s="117">
        <v>0</v>
      </c>
      <c r="J18" s="109"/>
      <c r="K18" s="117">
        <f t="shared" si="0"/>
        <v>0</v>
      </c>
      <c r="L18" s="115">
        <v>0</v>
      </c>
      <c r="M18" s="118"/>
      <c r="N18" s="119"/>
    </row>
    <row r="19" spans="1:14" ht="12.75">
      <c r="A19" s="105"/>
      <c r="B19" s="97" t="s">
        <v>110</v>
      </c>
      <c r="C19" s="120">
        <f>SUM(C13:C18)</f>
        <v>40939.967</v>
      </c>
      <c r="D19" s="109"/>
      <c r="E19" s="120">
        <f>SUM(E13:E18)</f>
        <v>57270</v>
      </c>
      <c r="F19" s="109"/>
      <c r="G19" s="120">
        <f>SUM(G13:G18)</f>
        <v>27697</v>
      </c>
      <c r="H19" s="109"/>
      <c r="I19" s="120">
        <f>SUM(I13:I18)</f>
        <v>-78458</v>
      </c>
      <c r="J19" s="109"/>
      <c r="K19" s="120">
        <f>SUM(K13:K18)</f>
        <v>47448.967000000004</v>
      </c>
      <c r="L19" s="110"/>
      <c r="M19" s="111"/>
      <c r="N19" s="121"/>
    </row>
    <row r="20" spans="1:14" ht="12.75">
      <c r="A20" s="105"/>
      <c r="B20" s="106"/>
      <c r="C20" s="109"/>
      <c r="D20" s="108"/>
      <c r="E20" s="109"/>
      <c r="F20" s="109"/>
      <c r="G20" s="109"/>
      <c r="H20" s="108"/>
      <c r="I20" s="109"/>
      <c r="J20" s="108"/>
      <c r="K20" s="141">
        <f>K19-'Condesed BS'!G41</f>
        <v>-0.03299999999580905</v>
      </c>
      <c r="L20" s="110"/>
      <c r="M20" s="111"/>
      <c r="N20" s="84"/>
    </row>
    <row r="21" spans="1:14" ht="13.5" thickBot="1">
      <c r="A21" s="122"/>
      <c r="B21" s="123"/>
      <c r="C21" s="124"/>
      <c r="D21" s="124"/>
      <c r="E21" s="125"/>
      <c r="F21" s="125"/>
      <c r="G21" s="125"/>
      <c r="H21" s="124"/>
      <c r="I21" s="126"/>
      <c r="J21" s="127"/>
      <c r="K21" s="123"/>
      <c r="L21" s="128"/>
      <c r="M21" s="83"/>
      <c r="N21" s="84"/>
    </row>
    <row r="22" spans="1:14" ht="12.75">
      <c r="A22" s="84"/>
      <c r="B22" s="84"/>
      <c r="C22" s="129"/>
      <c r="D22" s="129"/>
      <c r="E22" s="129"/>
      <c r="F22" s="129"/>
      <c r="G22" s="84"/>
      <c r="H22" s="84"/>
      <c r="I22" s="84"/>
      <c r="J22" s="84"/>
      <c r="K22" s="84"/>
      <c r="L22" s="85"/>
      <c r="M22" s="84"/>
      <c r="N22" s="84"/>
    </row>
    <row r="23" spans="1:14" ht="12.75">
      <c r="A23" s="84"/>
      <c r="B23" s="86" t="s">
        <v>70</v>
      </c>
      <c r="C23" s="129"/>
      <c r="D23" s="129"/>
      <c r="E23" s="129"/>
      <c r="F23" s="129"/>
      <c r="G23" s="84"/>
      <c r="H23" s="84"/>
      <c r="I23" s="84"/>
      <c r="J23" s="84"/>
      <c r="K23" s="84"/>
      <c r="L23" s="85"/>
      <c r="M23" s="84"/>
      <c r="N23" s="84"/>
    </row>
    <row r="24" spans="1:14" ht="12.75">
      <c r="A24" s="84"/>
      <c r="B24" s="86" t="str">
        <f>'Condesed CF'!B80</f>
        <v>Annual Audited Financial Report for the year ended 31 January 2003</v>
      </c>
      <c r="C24" s="129"/>
      <c r="D24" s="129"/>
      <c r="E24" s="129"/>
      <c r="F24" s="129"/>
      <c r="G24" s="84"/>
      <c r="H24" s="84"/>
      <c r="I24" s="84"/>
      <c r="J24" s="84"/>
      <c r="K24" s="84"/>
      <c r="L24" s="85"/>
      <c r="M24" s="84"/>
      <c r="N24" s="84"/>
    </row>
    <row r="25" spans="1:14" ht="12.75">
      <c r="A25" s="84"/>
      <c r="B25" s="84"/>
      <c r="C25" s="129"/>
      <c r="D25" s="129"/>
      <c r="E25" s="129"/>
      <c r="F25" s="129"/>
      <c r="G25" s="84"/>
      <c r="H25" s="84"/>
      <c r="I25" s="84"/>
      <c r="J25" s="84"/>
      <c r="K25" s="84"/>
      <c r="L25" s="85"/>
      <c r="M25" s="84"/>
      <c r="N25" s="84"/>
    </row>
    <row r="26" spans="1:14" ht="12.75">
      <c r="A26" s="84"/>
      <c r="B26" s="84"/>
      <c r="C26" s="129"/>
      <c r="D26" s="129"/>
      <c r="E26" s="129"/>
      <c r="F26" s="129"/>
      <c r="G26" s="84"/>
      <c r="H26" s="84"/>
      <c r="I26" s="84"/>
      <c r="J26" s="84"/>
      <c r="K26" s="84"/>
      <c r="L26" s="85"/>
      <c r="M26" s="84"/>
      <c r="N26" s="84"/>
    </row>
    <row r="27" spans="1:14" ht="12.75">
      <c r="A27" s="84"/>
      <c r="B27" s="84"/>
      <c r="C27" s="129"/>
      <c r="D27" s="129"/>
      <c r="E27" s="129"/>
      <c r="F27" s="129"/>
      <c r="G27" s="84"/>
      <c r="H27" s="84"/>
      <c r="I27" s="84"/>
      <c r="J27" s="84"/>
      <c r="K27" s="84"/>
      <c r="L27" s="85"/>
      <c r="M27" s="84"/>
      <c r="N27" s="84"/>
    </row>
    <row r="28" spans="1:14" ht="12.75">
      <c r="A28" s="84"/>
      <c r="B28" s="84"/>
      <c r="C28" s="129"/>
      <c r="D28" s="129"/>
      <c r="E28" s="129"/>
      <c r="F28" s="129"/>
      <c r="G28" s="84"/>
      <c r="H28" s="84"/>
      <c r="I28" s="84"/>
      <c r="J28" s="84"/>
      <c r="K28" s="84"/>
      <c r="L28" s="85"/>
      <c r="M28" s="84"/>
      <c r="N28" s="84"/>
    </row>
    <row r="29" spans="1:14" ht="12.75">
      <c r="A29" s="84"/>
      <c r="B29" s="84"/>
      <c r="C29" s="129"/>
      <c r="D29" s="129"/>
      <c r="E29" s="129"/>
      <c r="F29" s="129"/>
      <c r="G29" s="84"/>
      <c r="H29" s="84"/>
      <c r="I29" s="84"/>
      <c r="J29" s="84"/>
      <c r="K29" s="84"/>
      <c r="L29" s="85"/>
      <c r="M29" s="84"/>
      <c r="N29" s="84"/>
    </row>
    <row r="30" spans="1:14" ht="12.75">
      <c r="A30" s="84"/>
      <c r="B30" s="84"/>
      <c r="C30" s="129"/>
      <c r="D30" s="129"/>
      <c r="E30" s="129"/>
      <c r="F30" s="129"/>
      <c r="G30" s="84"/>
      <c r="H30" s="84"/>
      <c r="I30" s="84"/>
      <c r="J30" s="84"/>
      <c r="K30" s="84"/>
      <c r="L30" s="84"/>
      <c r="M30" s="84"/>
      <c r="N30" s="84"/>
    </row>
    <row r="31" spans="1:14" ht="12.75">
      <c r="A31" s="84"/>
      <c r="B31" s="84"/>
      <c r="C31" s="129"/>
      <c r="D31" s="129"/>
      <c r="E31" s="129"/>
      <c r="F31" s="129"/>
      <c r="G31" s="84"/>
      <c r="H31" s="84"/>
      <c r="I31" s="84"/>
      <c r="J31" s="84"/>
      <c r="K31" s="84"/>
      <c r="L31" s="84"/>
      <c r="M31" s="84"/>
      <c r="N31" s="84"/>
    </row>
    <row r="32" spans="1:14" ht="12.75">
      <c r="A32" s="84"/>
      <c r="B32" s="84"/>
      <c r="C32" s="129"/>
      <c r="D32" s="129"/>
      <c r="E32" s="129"/>
      <c r="F32" s="129"/>
      <c r="G32" s="84"/>
      <c r="H32" s="84"/>
      <c r="I32" s="84"/>
      <c r="J32" s="84"/>
      <c r="K32" s="84"/>
      <c r="L32" s="84"/>
      <c r="M32" s="84"/>
      <c r="N32" s="84"/>
    </row>
    <row r="33" spans="1:14" ht="12.75">
      <c r="A33" s="84"/>
      <c r="B33" s="84"/>
      <c r="C33" s="129"/>
      <c r="D33" s="129"/>
      <c r="E33" s="129"/>
      <c r="F33" s="129"/>
      <c r="G33" s="84"/>
      <c r="H33" s="84"/>
      <c r="I33" s="84"/>
      <c r="J33" s="84"/>
      <c r="K33" s="84"/>
      <c r="L33" s="84"/>
      <c r="M33" s="84"/>
      <c r="N33" s="84"/>
    </row>
    <row r="34" spans="1:14" ht="12.75">
      <c r="A34" s="84"/>
      <c r="B34" s="84"/>
      <c r="C34" s="129"/>
      <c r="D34" s="129"/>
      <c r="E34" s="129"/>
      <c r="F34" s="129"/>
      <c r="G34" s="84"/>
      <c r="H34" s="84"/>
      <c r="I34" s="84"/>
      <c r="J34" s="84"/>
      <c r="K34" s="84"/>
      <c r="L34" s="84"/>
      <c r="M34" s="84"/>
      <c r="N34" s="84"/>
    </row>
    <row r="35" spans="1:14" ht="12.75">
      <c r="A35" s="84"/>
      <c r="B35" s="84"/>
      <c r="C35" s="129"/>
      <c r="D35" s="129"/>
      <c r="E35" s="129"/>
      <c r="F35" s="129"/>
      <c r="G35" s="129"/>
      <c r="H35" s="84"/>
      <c r="I35" s="84"/>
      <c r="J35" s="84"/>
      <c r="K35" s="84"/>
      <c r="L35" s="84"/>
      <c r="M35" s="84"/>
      <c r="N35" s="84"/>
    </row>
    <row r="36" spans="1:14" ht="12.75">
      <c r="A36" s="84"/>
      <c r="B36" s="84"/>
      <c r="C36" s="129"/>
      <c r="D36" s="129"/>
      <c r="E36" s="129"/>
      <c r="F36" s="129"/>
      <c r="G36" s="129"/>
      <c r="H36" s="84"/>
      <c r="I36" s="84"/>
      <c r="J36" s="84"/>
      <c r="K36" s="84"/>
      <c r="L36" s="84"/>
      <c r="M36" s="84"/>
      <c r="N36" s="84"/>
    </row>
    <row r="37" spans="1:14" ht="12.75">
      <c r="A37" s="84"/>
      <c r="B37" s="84"/>
      <c r="C37" s="129"/>
      <c r="D37" s="129"/>
      <c r="E37" s="129"/>
      <c r="F37" s="129"/>
      <c r="G37" s="129"/>
      <c r="H37" s="84"/>
      <c r="I37" s="84"/>
      <c r="J37" s="84"/>
      <c r="K37" s="84"/>
      <c r="L37" s="84"/>
      <c r="M37" s="84"/>
      <c r="N37" s="84"/>
    </row>
    <row r="38" spans="1:14" ht="12.75">
      <c r="A38" s="84"/>
      <c r="B38" s="84"/>
      <c r="C38" s="129"/>
      <c r="D38" s="129"/>
      <c r="E38" s="129"/>
      <c r="F38" s="129"/>
      <c r="G38" s="129"/>
      <c r="H38" s="84"/>
      <c r="I38" s="84"/>
      <c r="J38" s="84"/>
      <c r="K38" s="84"/>
      <c r="L38" s="84"/>
      <c r="M38" s="84"/>
      <c r="N38" s="84"/>
    </row>
    <row r="39" spans="1:14" ht="12.75">
      <c r="A39" s="84"/>
      <c r="B39" s="84"/>
      <c r="C39" s="129"/>
      <c r="D39" s="129"/>
      <c r="E39" s="129"/>
      <c r="F39" s="129"/>
      <c r="G39" s="129"/>
      <c r="H39" s="84"/>
      <c r="I39" s="84"/>
      <c r="J39" s="84"/>
      <c r="K39" s="84"/>
      <c r="L39" s="84"/>
      <c r="M39" s="84"/>
      <c r="N39" s="84"/>
    </row>
    <row r="40" spans="1:14" ht="12.75">
      <c r="A40" s="84"/>
      <c r="B40" s="84"/>
      <c r="C40" s="129"/>
      <c r="D40" s="129"/>
      <c r="E40" s="129"/>
      <c r="F40" s="129"/>
      <c r="G40" s="129"/>
      <c r="H40" s="84"/>
      <c r="I40" s="84"/>
      <c r="J40" s="84"/>
      <c r="K40" s="84"/>
      <c r="L40" s="84"/>
      <c r="M40" s="84"/>
      <c r="N40" s="84"/>
    </row>
    <row r="41" spans="1:14" ht="12.75">
      <c r="A41" s="84"/>
      <c r="B41" s="84"/>
      <c r="C41" s="129"/>
      <c r="D41" s="129"/>
      <c r="E41" s="129"/>
      <c r="F41" s="129"/>
      <c r="G41" s="129"/>
      <c r="H41" s="84"/>
      <c r="I41" s="84"/>
      <c r="J41" s="84"/>
      <c r="K41" s="84"/>
      <c r="L41" s="84"/>
      <c r="M41" s="84"/>
      <c r="N41" s="84"/>
    </row>
    <row r="42" spans="1:14" ht="12.75">
      <c r="A42" s="84"/>
      <c r="B42" s="84"/>
      <c r="C42" s="129"/>
      <c r="D42" s="129"/>
      <c r="E42" s="129"/>
      <c r="F42" s="129"/>
      <c r="G42" s="129"/>
      <c r="H42" s="84"/>
      <c r="I42" s="84"/>
      <c r="J42" s="84"/>
      <c r="K42" s="84"/>
      <c r="L42" s="84"/>
      <c r="M42" s="84"/>
      <c r="N42" s="84"/>
    </row>
    <row r="43" spans="1:14" ht="12.75">
      <c r="A43" s="84"/>
      <c r="B43" s="84"/>
      <c r="C43" s="129"/>
      <c r="D43" s="129"/>
      <c r="E43" s="129"/>
      <c r="F43" s="129"/>
      <c r="G43" s="129"/>
      <c r="H43" s="84"/>
      <c r="I43" s="84"/>
      <c r="J43" s="84"/>
      <c r="K43" s="84"/>
      <c r="L43" s="84"/>
      <c r="M43" s="84"/>
      <c r="N43" s="84"/>
    </row>
    <row r="44" spans="1:14" ht="12.75">
      <c r="A44" s="84"/>
      <c r="B44" s="84"/>
      <c r="C44" s="129"/>
      <c r="D44" s="129"/>
      <c r="E44" s="129"/>
      <c r="F44" s="129"/>
      <c r="G44" s="129"/>
      <c r="H44" s="84"/>
      <c r="I44" s="84"/>
      <c r="J44" s="84"/>
      <c r="K44" s="84"/>
      <c r="L44" s="84"/>
      <c r="M44" s="84"/>
      <c r="N44" s="84"/>
    </row>
    <row r="45" spans="1:14" ht="12.75">
      <c r="A45" s="84"/>
      <c r="B45" s="84"/>
      <c r="C45" s="129"/>
      <c r="D45" s="129"/>
      <c r="E45" s="129"/>
      <c r="F45" s="129"/>
      <c r="G45" s="129"/>
      <c r="H45" s="84"/>
      <c r="I45" s="84"/>
      <c r="J45" s="84"/>
      <c r="K45" s="84"/>
      <c r="L45" s="84"/>
      <c r="M45" s="84"/>
      <c r="N45" s="84"/>
    </row>
    <row r="46" spans="1:14" ht="12.75">
      <c r="A46" s="84"/>
      <c r="B46" s="84"/>
      <c r="C46" s="129"/>
      <c r="D46" s="129"/>
      <c r="E46" s="129"/>
      <c r="F46" s="129"/>
      <c r="G46" s="129"/>
      <c r="H46" s="84"/>
      <c r="I46" s="84"/>
      <c r="J46" s="84"/>
      <c r="K46" s="84"/>
      <c r="L46" s="84"/>
      <c r="M46" s="84"/>
      <c r="N46" s="84"/>
    </row>
    <row r="47" spans="1:14" ht="12.75">
      <c r="A47" s="84"/>
      <c r="B47" s="84"/>
      <c r="C47" s="129"/>
      <c r="D47" s="129"/>
      <c r="E47" s="129"/>
      <c r="F47" s="129"/>
      <c r="G47" s="129"/>
      <c r="H47" s="84"/>
      <c r="I47" s="84"/>
      <c r="J47" s="84"/>
      <c r="K47" s="84"/>
      <c r="L47" s="84"/>
      <c r="M47" s="84"/>
      <c r="N47" s="84"/>
    </row>
    <row r="48" spans="1:14" ht="12.75">
      <c r="A48" s="84"/>
      <c r="B48" s="84"/>
      <c r="C48" s="129"/>
      <c r="D48" s="129"/>
      <c r="E48" s="129"/>
      <c r="F48" s="129"/>
      <c r="G48" s="129"/>
      <c r="H48" s="84"/>
      <c r="I48" s="84"/>
      <c r="J48" s="84"/>
      <c r="K48" s="84"/>
      <c r="L48" s="84"/>
      <c r="M48" s="84"/>
      <c r="N48" s="84"/>
    </row>
    <row r="49" spans="1:14" ht="12.75">
      <c r="A49" s="84"/>
      <c r="B49" s="84"/>
      <c r="C49" s="129"/>
      <c r="D49" s="129"/>
      <c r="E49" s="129"/>
      <c r="F49" s="129"/>
      <c r="G49" s="129"/>
      <c r="H49" s="84"/>
      <c r="I49" s="84"/>
      <c r="J49" s="84"/>
      <c r="K49" s="84"/>
      <c r="L49" s="84"/>
      <c r="M49" s="84"/>
      <c r="N49" s="84"/>
    </row>
    <row r="50" spans="1:14" ht="12.75">
      <c r="A50" s="84"/>
      <c r="B50" s="84"/>
      <c r="C50" s="129"/>
      <c r="D50" s="129"/>
      <c r="E50" s="129"/>
      <c r="F50" s="129"/>
      <c r="G50" s="129"/>
      <c r="H50" s="84"/>
      <c r="I50" s="84"/>
      <c r="J50" s="84"/>
      <c r="K50" s="84"/>
      <c r="L50" s="84"/>
      <c r="M50" s="84"/>
      <c r="N50" s="84"/>
    </row>
    <row r="51" spans="1:14" ht="12.75">
      <c r="A51" s="84"/>
      <c r="B51" s="84"/>
      <c r="C51" s="129"/>
      <c r="D51" s="129"/>
      <c r="E51" s="129"/>
      <c r="F51" s="129"/>
      <c r="G51" s="129"/>
      <c r="H51" s="84"/>
      <c r="I51" s="84"/>
      <c r="J51" s="84"/>
      <c r="K51" s="84"/>
      <c r="L51" s="84"/>
      <c r="M51" s="84"/>
      <c r="N51" s="84"/>
    </row>
    <row r="52" spans="1:14" ht="12.75">
      <c r="A52" s="84"/>
      <c r="B52" s="84"/>
      <c r="C52" s="129"/>
      <c r="D52" s="129"/>
      <c r="E52" s="129"/>
      <c r="F52" s="129"/>
      <c r="G52" s="129"/>
      <c r="H52" s="84"/>
      <c r="I52" s="84"/>
      <c r="J52" s="84"/>
      <c r="K52" s="84"/>
      <c r="L52" s="84"/>
      <c r="M52" s="84"/>
      <c r="N52" s="84"/>
    </row>
    <row r="53" spans="1:14" ht="12.75">
      <c r="A53" s="84"/>
      <c r="B53" s="84"/>
      <c r="C53" s="129"/>
      <c r="D53" s="129"/>
      <c r="E53" s="129"/>
      <c r="F53" s="129"/>
      <c r="G53" s="129"/>
      <c r="H53" s="84"/>
      <c r="I53" s="84"/>
      <c r="J53" s="84"/>
      <c r="K53" s="84"/>
      <c r="L53" s="84"/>
      <c r="M53" s="84"/>
      <c r="N53" s="84"/>
    </row>
    <row r="54" spans="1:14" ht="12.75">
      <c r="A54" s="84"/>
      <c r="B54" s="84"/>
      <c r="C54" s="129"/>
      <c r="D54" s="129"/>
      <c r="E54" s="129"/>
      <c r="F54" s="129"/>
      <c r="G54" s="129"/>
      <c r="H54" s="84"/>
      <c r="I54" s="84"/>
      <c r="J54" s="84"/>
      <c r="K54" s="84"/>
      <c r="L54" s="84"/>
      <c r="M54" s="84"/>
      <c r="N54" s="84"/>
    </row>
    <row r="55" spans="1:14" ht="12.75">
      <c r="A55" s="84"/>
      <c r="B55" s="84"/>
      <c r="C55" s="129"/>
      <c r="D55" s="129"/>
      <c r="E55" s="129"/>
      <c r="F55" s="129"/>
      <c r="G55" s="129"/>
      <c r="H55" s="84"/>
      <c r="I55" s="84"/>
      <c r="J55" s="84"/>
      <c r="K55" s="84"/>
      <c r="L55" s="84"/>
      <c r="M55" s="84"/>
      <c r="N55" s="84"/>
    </row>
    <row r="56" spans="1:14" ht="12.75">
      <c r="A56" s="84"/>
      <c r="B56" s="84"/>
      <c r="C56" s="129"/>
      <c r="D56" s="129"/>
      <c r="E56" s="129"/>
      <c r="F56" s="129"/>
      <c r="G56" s="129"/>
      <c r="H56" s="84"/>
      <c r="I56" s="84"/>
      <c r="J56" s="84"/>
      <c r="K56" s="84"/>
      <c r="L56" s="84"/>
      <c r="M56" s="84"/>
      <c r="N56" s="84"/>
    </row>
    <row r="57" spans="1:14" ht="12.75">
      <c r="A57" s="84"/>
      <c r="B57" s="84"/>
      <c r="C57" s="129"/>
      <c r="D57" s="129"/>
      <c r="E57" s="129"/>
      <c r="F57" s="129"/>
      <c r="G57" s="129"/>
      <c r="H57" s="84"/>
      <c r="I57" s="84"/>
      <c r="J57" s="84"/>
      <c r="K57" s="84"/>
      <c r="L57" s="84"/>
      <c r="M57" s="84"/>
      <c r="N57" s="84"/>
    </row>
    <row r="58" spans="1:14" ht="12.75">
      <c r="A58" s="84"/>
      <c r="B58" s="84"/>
      <c r="C58" s="129"/>
      <c r="D58" s="129"/>
      <c r="E58" s="129"/>
      <c r="F58" s="129"/>
      <c r="G58" s="129"/>
      <c r="H58" s="84"/>
      <c r="I58" s="84"/>
      <c r="J58" s="84"/>
      <c r="K58" s="84"/>
      <c r="L58" s="84"/>
      <c r="M58" s="84"/>
      <c r="N58" s="84"/>
    </row>
    <row r="59" spans="1:14" ht="12.75">
      <c r="A59" s="84"/>
      <c r="B59" s="84"/>
      <c r="C59" s="129"/>
      <c r="D59" s="129"/>
      <c r="E59" s="129"/>
      <c r="F59" s="129"/>
      <c r="G59" s="129"/>
      <c r="H59" s="84"/>
      <c r="I59" s="84"/>
      <c r="J59" s="84"/>
      <c r="K59" s="84"/>
      <c r="L59" s="84"/>
      <c r="M59" s="84"/>
      <c r="N59" s="84"/>
    </row>
    <row r="60" spans="1:14" ht="12.75">
      <c r="A60" s="84"/>
      <c r="B60" s="84"/>
      <c r="C60" s="129"/>
      <c r="D60" s="129"/>
      <c r="E60" s="129"/>
      <c r="F60" s="129"/>
      <c r="G60" s="129"/>
      <c r="H60" s="84"/>
      <c r="I60" s="84"/>
      <c r="J60" s="84"/>
      <c r="K60" s="84"/>
      <c r="L60" s="84"/>
      <c r="M60" s="84"/>
      <c r="N60" s="84"/>
    </row>
    <row r="61" spans="1:14" ht="12.75">
      <c r="A61" s="84"/>
      <c r="B61" s="84"/>
      <c r="C61" s="129"/>
      <c r="D61" s="129"/>
      <c r="E61" s="129"/>
      <c r="F61" s="129"/>
      <c r="G61" s="129"/>
      <c r="H61" s="84"/>
      <c r="I61" s="84"/>
      <c r="J61" s="84"/>
      <c r="K61" s="84"/>
      <c r="L61" s="84"/>
      <c r="M61" s="84"/>
      <c r="N61" s="84"/>
    </row>
    <row r="62" spans="1:14" ht="12.75">
      <c r="A62" s="84"/>
      <c r="B62" s="84"/>
      <c r="C62" s="129"/>
      <c r="D62" s="129"/>
      <c r="E62" s="129"/>
      <c r="F62" s="129"/>
      <c r="G62" s="129"/>
      <c r="H62" s="84"/>
      <c r="I62" s="84"/>
      <c r="J62" s="84"/>
      <c r="K62" s="84"/>
      <c r="L62" s="84"/>
      <c r="M62" s="84"/>
      <c r="N62" s="84"/>
    </row>
    <row r="63" spans="1:14" ht="12.75">
      <c r="A63" s="84"/>
      <c r="B63" s="84"/>
      <c r="C63" s="129"/>
      <c r="D63" s="129"/>
      <c r="E63" s="129"/>
      <c r="F63" s="129"/>
      <c r="G63" s="129"/>
      <c r="H63" s="84"/>
      <c r="I63" s="84"/>
      <c r="J63" s="84"/>
      <c r="K63" s="84"/>
      <c r="L63" s="84"/>
      <c r="M63" s="84"/>
      <c r="N63" s="84"/>
    </row>
    <row r="64" spans="1:14" ht="12.75">
      <c r="A64" s="84"/>
      <c r="B64" s="84"/>
      <c r="C64" s="129"/>
      <c r="D64" s="129"/>
      <c r="E64" s="129"/>
      <c r="F64" s="129"/>
      <c r="G64" s="129"/>
      <c r="H64" s="84"/>
      <c r="I64" s="84"/>
      <c r="J64" s="84"/>
      <c r="K64" s="84"/>
      <c r="L64" s="84"/>
      <c r="M64" s="84"/>
      <c r="N64" s="84"/>
    </row>
    <row r="65" spans="1:14" ht="12.75">
      <c r="A65" s="84"/>
      <c r="B65" s="84"/>
      <c r="C65" s="129"/>
      <c r="D65" s="129"/>
      <c r="E65" s="129"/>
      <c r="F65" s="129"/>
      <c r="G65" s="129"/>
      <c r="H65" s="84"/>
      <c r="I65" s="84"/>
      <c r="J65" s="84"/>
      <c r="K65" s="84"/>
      <c r="L65" s="84"/>
      <c r="M65" s="84"/>
      <c r="N65" s="84"/>
    </row>
    <row r="66" spans="1:14" ht="12.75">
      <c r="A66" s="84"/>
      <c r="B66" s="84"/>
      <c r="C66" s="129"/>
      <c r="D66" s="129"/>
      <c r="E66" s="129"/>
      <c r="F66" s="129"/>
      <c r="G66" s="129"/>
      <c r="H66" s="84"/>
      <c r="I66" s="84"/>
      <c r="J66" s="84"/>
      <c r="K66" s="84"/>
      <c r="L66" s="84"/>
      <c r="M66" s="84"/>
      <c r="N66" s="84"/>
    </row>
    <row r="67" spans="1:14" ht="12.75">
      <c r="A67" s="84"/>
      <c r="B67" s="84"/>
      <c r="C67" s="129"/>
      <c r="D67" s="129"/>
      <c r="E67" s="129"/>
      <c r="F67" s="129"/>
      <c r="G67" s="129"/>
      <c r="H67" s="84"/>
      <c r="I67" s="84"/>
      <c r="J67" s="84"/>
      <c r="K67" s="84"/>
      <c r="L67" s="84"/>
      <c r="M67" s="84"/>
      <c r="N67" s="84"/>
    </row>
    <row r="68" spans="1:14" ht="12.75">
      <c r="A68" s="84"/>
      <c r="B68" s="84"/>
      <c r="C68" s="129"/>
      <c r="D68" s="129"/>
      <c r="E68" s="129"/>
      <c r="F68" s="129"/>
      <c r="G68" s="129"/>
      <c r="H68" s="84"/>
      <c r="I68" s="84"/>
      <c r="J68" s="84"/>
      <c r="K68" s="84"/>
      <c r="L68" s="84"/>
      <c r="M68" s="84"/>
      <c r="N68" s="84"/>
    </row>
    <row r="69" spans="1:14" ht="12.75">
      <c r="A69" s="84"/>
      <c r="B69" s="84"/>
      <c r="C69" s="129"/>
      <c r="D69" s="129"/>
      <c r="E69" s="129"/>
      <c r="F69" s="129"/>
      <c r="G69" s="129"/>
      <c r="H69" s="84"/>
      <c r="I69" s="84"/>
      <c r="J69" s="84"/>
      <c r="K69" s="84"/>
      <c r="L69" s="84"/>
      <c r="M69" s="84"/>
      <c r="N69" s="84"/>
    </row>
    <row r="70" spans="1:14" ht="12.75">
      <c r="A70" s="84"/>
      <c r="B70" s="84"/>
      <c r="C70" s="129"/>
      <c r="D70" s="129"/>
      <c r="E70" s="129"/>
      <c r="F70" s="129"/>
      <c r="G70" s="129"/>
      <c r="H70" s="84"/>
      <c r="I70" s="84"/>
      <c r="J70" s="84"/>
      <c r="K70" s="84"/>
      <c r="L70" s="84"/>
      <c r="M70" s="84"/>
      <c r="N70" s="84"/>
    </row>
    <row r="71" spans="1:14" ht="12.75">
      <c r="A71" s="84"/>
      <c r="B71" s="84"/>
      <c r="C71" s="129"/>
      <c r="D71" s="129"/>
      <c r="E71" s="129"/>
      <c r="F71" s="129"/>
      <c r="G71" s="129"/>
      <c r="H71" s="84"/>
      <c r="I71" s="84"/>
      <c r="J71" s="84"/>
      <c r="K71" s="84"/>
      <c r="L71" s="84"/>
      <c r="M71" s="84"/>
      <c r="N71" s="84"/>
    </row>
    <row r="72" spans="1:14" ht="12.75">
      <c r="A72" s="84"/>
      <c r="B72" s="84"/>
      <c r="C72" s="129"/>
      <c r="D72" s="129"/>
      <c r="E72" s="129"/>
      <c r="F72" s="129"/>
      <c r="G72" s="129"/>
      <c r="H72" s="84"/>
      <c r="I72" s="84"/>
      <c r="J72" s="84"/>
      <c r="K72" s="84"/>
      <c r="L72" s="84"/>
      <c r="M72" s="84"/>
      <c r="N72" s="84"/>
    </row>
    <row r="73" spans="1:14" ht="12.75">
      <c r="A73" s="84"/>
      <c r="B73" s="84"/>
      <c r="C73" s="129"/>
      <c r="D73" s="129"/>
      <c r="E73" s="129"/>
      <c r="F73" s="129"/>
      <c r="G73" s="129"/>
      <c r="H73" s="84"/>
      <c r="I73" s="84"/>
      <c r="J73" s="84"/>
      <c r="K73" s="84"/>
      <c r="L73" s="84"/>
      <c r="M73" s="84"/>
      <c r="N73" s="84"/>
    </row>
    <row r="74" spans="1:14" ht="12.75">
      <c r="A74" s="84"/>
      <c r="B74" s="84"/>
      <c r="C74" s="129"/>
      <c r="D74" s="129"/>
      <c r="E74" s="129"/>
      <c r="F74" s="129"/>
      <c r="G74" s="129"/>
      <c r="H74" s="84"/>
      <c r="I74" s="84"/>
      <c r="J74" s="84"/>
      <c r="K74" s="84"/>
      <c r="L74" s="84"/>
      <c r="M74" s="84"/>
      <c r="N74" s="84"/>
    </row>
    <row r="75" spans="1:14" ht="12.75">
      <c r="A75" s="84"/>
      <c r="B75" s="84"/>
      <c r="C75" s="129"/>
      <c r="D75" s="129"/>
      <c r="E75" s="129"/>
      <c r="F75" s="129"/>
      <c r="G75" s="129"/>
      <c r="H75" s="84"/>
      <c r="I75" s="84"/>
      <c r="J75" s="84"/>
      <c r="K75" s="84"/>
      <c r="L75" s="84"/>
      <c r="M75" s="84"/>
      <c r="N75" s="84"/>
    </row>
    <row r="76" spans="1:14" ht="12.75">
      <c r="A76" s="84"/>
      <c r="B76" s="84"/>
      <c r="C76" s="129"/>
      <c r="D76" s="129"/>
      <c r="E76" s="129"/>
      <c r="F76" s="129"/>
      <c r="G76" s="129"/>
      <c r="H76" s="84"/>
      <c r="I76" s="84"/>
      <c r="J76" s="84"/>
      <c r="K76" s="84"/>
      <c r="L76" s="84"/>
      <c r="M76" s="84"/>
      <c r="N76" s="84"/>
    </row>
    <row r="77" spans="1:14" ht="12.75">
      <c r="A77" s="84"/>
      <c r="B77" s="84"/>
      <c r="C77" s="129"/>
      <c r="D77" s="129"/>
      <c r="E77" s="129"/>
      <c r="F77" s="129"/>
      <c r="G77" s="129"/>
      <c r="H77" s="84"/>
      <c r="I77" s="84"/>
      <c r="J77" s="84"/>
      <c r="K77" s="84"/>
      <c r="L77" s="84"/>
      <c r="M77" s="84"/>
      <c r="N77" s="84"/>
    </row>
    <row r="78" spans="1:14" ht="12.75">
      <c r="A78" s="84"/>
      <c r="B78" s="84"/>
      <c r="C78" s="129"/>
      <c r="D78" s="129"/>
      <c r="E78" s="129"/>
      <c r="F78" s="129"/>
      <c r="G78" s="129"/>
      <c r="H78" s="84"/>
      <c r="I78" s="84"/>
      <c r="J78" s="84"/>
      <c r="K78" s="84"/>
      <c r="L78" s="84"/>
      <c r="M78" s="84"/>
      <c r="N78" s="84"/>
    </row>
    <row r="79" spans="1:14" ht="12.75">
      <c r="A79" s="84"/>
      <c r="B79" s="84"/>
      <c r="C79" s="129"/>
      <c r="D79" s="129"/>
      <c r="E79" s="129"/>
      <c r="F79" s="129"/>
      <c r="G79" s="129"/>
      <c r="H79" s="84"/>
      <c r="I79" s="84"/>
      <c r="J79" s="84"/>
      <c r="K79" s="84"/>
      <c r="L79" s="84"/>
      <c r="M79" s="84"/>
      <c r="N79" s="84"/>
    </row>
    <row r="80" spans="1:14" ht="12.75">
      <c r="A80" s="84"/>
      <c r="B80" s="84"/>
      <c r="C80" s="129"/>
      <c r="D80" s="129"/>
      <c r="E80" s="129"/>
      <c r="F80" s="129"/>
      <c r="G80" s="129"/>
      <c r="H80" s="84"/>
      <c r="I80" s="84"/>
      <c r="J80" s="84"/>
      <c r="K80" s="84"/>
      <c r="L80" s="84"/>
      <c r="M80" s="84"/>
      <c r="N80" s="84"/>
    </row>
    <row r="81" spans="1:14" ht="12.75">
      <c r="A81" s="84"/>
      <c r="B81" s="84"/>
      <c r="C81" s="129"/>
      <c r="D81" s="129"/>
      <c r="E81" s="129"/>
      <c r="F81" s="129"/>
      <c r="G81" s="129"/>
      <c r="H81" s="84"/>
      <c r="I81" s="84"/>
      <c r="J81" s="84"/>
      <c r="K81" s="84"/>
      <c r="L81" s="84"/>
      <c r="M81" s="84"/>
      <c r="N81" s="84"/>
    </row>
    <row r="82" spans="1:14" ht="12.75">
      <c r="A82" s="84"/>
      <c r="B82" s="84"/>
      <c r="C82" s="129"/>
      <c r="D82" s="129"/>
      <c r="E82" s="129"/>
      <c r="F82" s="129"/>
      <c r="G82" s="129"/>
      <c r="H82" s="84"/>
      <c r="I82" s="84"/>
      <c r="J82" s="84"/>
      <c r="K82" s="84"/>
      <c r="L82" s="84"/>
      <c r="M82" s="84"/>
      <c r="N82" s="84"/>
    </row>
    <row r="83" spans="1:14" ht="12.75">
      <c r="A83" s="84"/>
      <c r="B83" s="84"/>
      <c r="C83" s="129"/>
      <c r="D83" s="129"/>
      <c r="E83" s="129"/>
      <c r="F83" s="129"/>
      <c r="G83" s="129"/>
      <c r="H83" s="84"/>
      <c r="I83" s="84"/>
      <c r="J83" s="84"/>
      <c r="K83" s="84"/>
      <c r="L83" s="84"/>
      <c r="M83" s="84"/>
      <c r="N83" s="84"/>
    </row>
    <row r="84" spans="1:14" ht="12.75">
      <c r="A84" s="84"/>
      <c r="B84" s="84"/>
      <c r="C84" s="129"/>
      <c r="D84" s="129"/>
      <c r="E84" s="129"/>
      <c r="F84" s="129"/>
      <c r="G84" s="129"/>
      <c r="H84" s="84"/>
      <c r="I84" s="84"/>
      <c r="J84" s="84"/>
      <c r="K84" s="84"/>
      <c r="L84" s="84"/>
      <c r="M84" s="84"/>
      <c r="N84" s="84"/>
    </row>
    <row r="85" spans="1:14" ht="12.75">
      <c r="A85" s="84"/>
      <c r="B85" s="84"/>
      <c r="C85" s="129"/>
      <c r="D85" s="129"/>
      <c r="E85" s="129"/>
      <c r="F85" s="129"/>
      <c r="G85" s="129"/>
      <c r="H85" s="84"/>
      <c r="I85" s="84"/>
      <c r="J85" s="84"/>
      <c r="K85" s="84"/>
      <c r="L85" s="84"/>
      <c r="M85" s="84"/>
      <c r="N85" s="84"/>
    </row>
    <row r="86" spans="1:14" ht="12.75">
      <c r="A86" s="84"/>
      <c r="B86" s="84"/>
      <c r="C86" s="129"/>
      <c r="D86" s="129"/>
      <c r="E86" s="129"/>
      <c r="F86" s="129"/>
      <c r="G86" s="129"/>
      <c r="H86" s="84"/>
      <c r="I86" s="84"/>
      <c r="J86" s="84"/>
      <c r="K86" s="84"/>
      <c r="L86" s="84"/>
      <c r="M86" s="84"/>
      <c r="N86" s="84"/>
    </row>
    <row r="87" spans="1:14" ht="12.75">
      <c r="A87" s="84"/>
      <c r="B87" s="84"/>
      <c r="C87" s="129"/>
      <c r="D87" s="129"/>
      <c r="E87" s="129"/>
      <c r="F87" s="129"/>
      <c r="G87" s="129"/>
      <c r="H87" s="84"/>
      <c r="I87" s="84"/>
      <c r="J87" s="84"/>
      <c r="K87" s="84"/>
      <c r="L87" s="84"/>
      <c r="M87" s="84"/>
      <c r="N87" s="84"/>
    </row>
    <row r="88" spans="1:14" ht="12.75">
      <c r="A88" s="84"/>
      <c r="B88" s="84"/>
      <c r="C88" s="129"/>
      <c r="D88" s="129"/>
      <c r="E88" s="129"/>
      <c r="F88" s="129"/>
      <c r="G88" s="129"/>
      <c r="H88" s="84"/>
      <c r="I88" s="84"/>
      <c r="J88" s="84"/>
      <c r="K88" s="84"/>
      <c r="L88" s="84"/>
      <c r="M88" s="84"/>
      <c r="N88" s="84"/>
    </row>
    <row r="89" spans="1:14" ht="12.75">
      <c r="A89" s="84"/>
      <c r="B89" s="84"/>
      <c r="C89" s="129"/>
      <c r="D89" s="129"/>
      <c r="E89" s="129"/>
      <c r="F89" s="129"/>
      <c r="G89" s="129"/>
      <c r="H89" s="84"/>
      <c r="I89" s="84"/>
      <c r="J89" s="84"/>
      <c r="K89" s="84"/>
      <c r="L89" s="84"/>
      <c r="M89" s="84"/>
      <c r="N89" s="84"/>
    </row>
    <row r="90" spans="1:14" ht="12.75">
      <c r="A90" s="84"/>
      <c r="B90" s="84"/>
      <c r="C90" s="129"/>
      <c r="D90" s="129"/>
      <c r="E90" s="129"/>
      <c r="F90" s="129"/>
      <c r="G90" s="129"/>
      <c r="H90" s="84"/>
      <c r="I90" s="84"/>
      <c r="J90" s="84"/>
      <c r="K90" s="84"/>
      <c r="L90" s="84"/>
      <c r="M90" s="84"/>
      <c r="N90" s="84"/>
    </row>
    <row r="91" spans="1:14" ht="12.75">
      <c r="A91" s="84"/>
      <c r="B91" s="84"/>
      <c r="C91" s="129"/>
      <c r="D91" s="129"/>
      <c r="E91" s="129"/>
      <c r="F91" s="129"/>
      <c r="G91" s="129"/>
      <c r="H91" s="84"/>
      <c r="I91" s="84"/>
      <c r="J91" s="84"/>
      <c r="K91" s="84"/>
      <c r="L91" s="84"/>
      <c r="M91" s="84"/>
      <c r="N91" s="84"/>
    </row>
    <row r="92" spans="1:14" ht="12.75">
      <c r="A92" s="84"/>
      <c r="B92" s="84"/>
      <c r="C92" s="129"/>
      <c r="D92" s="129"/>
      <c r="E92" s="129"/>
      <c r="F92" s="129"/>
      <c r="G92" s="129"/>
      <c r="H92" s="84"/>
      <c r="I92" s="84"/>
      <c r="J92" s="84"/>
      <c r="K92" s="84"/>
      <c r="L92" s="84"/>
      <c r="M92" s="84"/>
      <c r="N92" s="84"/>
    </row>
    <row r="93" spans="1:14" ht="12.75">
      <c r="A93" s="84"/>
      <c r="B93" s="84"/>
      <c r="C93" s="129"/>
      <c r="D93" s="129"/>
      <c r="E93" s="129"/>
      <c r="F93" s="129"/>
      <c r="G93" s="129"/>
      <c r="H93" s="84"/>
      <c r="I93" s="84"/>
      <c r="J93" s="84"/>
      <c r="K93" s="84"/>
      <c r="L93" s="84"/>
      <c r="M93" s="84"/>
      <c r="N93" s="84"/>
    </row>
    <row r="94" spans="1:14" ht="12.75">
      <c r="A94" s="84"/>
      <c r="B94" s="84"/>
      <c r="C94" s="129"/>
      <c r="D94" s="129"/>
      <c r="E94" s="129"/>
      <c r="F94" s="129"/>
      <c r="G94" s="129"/>
      <c r="H94" s="84"/>
      <c r="I94" s="84"/>
      <c r="J94" s="84"/>
      <c r="K94" s="84"/>
      <c r="L94" s="84"/>
      <c r="M94" s="84"/>
      <c r="N94" s="84"/>
    </row>
    <row r="95" spans="1:14" ht="12.75">
      <c r="A95" s="84"/>
      <c r="B95" s="84"/>
      <c r="C95" s="129"/>
      <c r="D95" s="129"/>
      <c r="E95" s="129"/>
      <c r="F95" s="129"/>
      <c r="G95" s="129"/>
      <c r="H95" s="84"/>
      <c r="I95" s="84"/>
      <c r="J95" s="84"/>
      <c r="K95" s="84"/>
      <c r="L95" s="84"/>
      <c r="M95" s="84"/>
      <c r="N95" s="84"/>
    </row>
    <row r="96" spans="1:14" ht="12.75">
      <c r="A96" s="84"/>
      <c r="B96" s="84"/>
      <c r="C96" s="129"/>
      <c r="D96" s="129"/>
      <c r="E96" s="129"/>
      <c r="F96" s="129"/>
      <c r="G96" s="129"/>
      <c r="H96" s="84"/>
      <c r="I96" s="84"/>
      <c r="J96" s="84"/>
      <c r="K96" s="84"/>
      <c r="L96" s="84"/>
      <c r="M96" s="84"/>
      <c r="N96" s="84"/>
    </row>
    <row r="97" spans="1:14" ht="12.75">
      <c r="A97" s="84"/>
      <c r="B97" s="84"/>
      <c r="C97" s="129"/>
      <c r="D97" s="129"/>
      <c r="E97" s="129"/>
      <c r="F97" s="129"/>
      <c r="G97" s="129"/>
      <c r="H97" s="84"/>
      <c r="I97" s="84"/>
      <c r="J97" s="84"/>
      <c r="K97" s="84"/>
      <c r="L97" s="84"/>
      <c r="M97" s="84"/>
      <c r="N97" s="84"/>
    </row>
    <row r="98" spans="1:14" ht="12.75">
      <c r="A98" s="84"/>
      <c r="B98" s="84"/>
      <c r="C98" s="129"/>
      <c r="D98" s="129"/>
      <c r="E98" s="129"/>
      <c r="F98" s="129"/>
      <c r="G98" s="129"/>
      <c r="H98" s="84"/>
      <c r="I98" s="84"/>
      <c r="J98" s="84"/>
      <c r="K98" s="84"/>
      <c r="L98" s="84"/>
      <c r="M98" s="84"/>
      <c r="N98" s="84"/>
    </row>
    <row r="99" spans="1:14" ht="12.75">
      <c r="A99" s="84"/>
      <c r="B99" s="84"/>
      <c r="C99" s="129"/>
      <c r="D99" s="129"/>
      <c r="E99" s="129"/>
      <c r="F99" s="129"/>
      <c r="G99" s="129"/>
      <c r="H99" s="84"/>
      <c r="I99" s="84"/>
      <c r="J99" s="84"/>
      <c r="K99" s="84"/>
      <c r="L99" s="84"/>
      <c r="M99" s="84"/>
      <c r="N99" s="84"/>
    </row>
    <row r="100" spans="1:14" ht="12.75">
      <c r="A100" s="84"/>
      <c r="B100" s="84"/>
      <c r="C100" s="129"/>
      <c r="D100" s="129"/>
      <c r="E100" s="129"/>
      <c r="F100" s="129"/>
      <c r="G100" s="129"/>
      <c r="H100" s="84"/>
      <c r="I100" s="84"/>
      <c r="J100" s="84"/>
      <c r="K100" s="84"/>
      <c r="L100" s="84"/>
      <c r="M100" s="84"/>
      <c r="N100" s="84"/>
    </row>
    <row r="101" spans="1:14" ht="12.75">
      <c r="A101" s="84"/>
      <c r="B101" s="84"/>
      <c r="C101" s="129"/>
      <c r="D101" s="129"/>
      <c r="E101" s="129"/>
      <c r="F101" s="129"/>
      <c r="G101" s="129"/>
      <c r="H101" s="84"/>
      <c r="I101" s="84"/>
      <c r="J101" s="84"/>
      <c r="K101" s="84"/>
      <c r="L101" s="84"/>
      <c r="M101" s="84"/>
      <c r="N101" s="84"/>
    </row>
    <row r="102" spans="1:14" ht="12.75">
      <c r="A102" s="84"/>
      <c r="B102" s="84"/>
      <c r="C102" s="129"/>
      <c r="D102" s="129"/>
      <c r="E102" s="129"/>
      <c r="F102" s="129"/>
      <c r="G102" s="129"/>
      <c r="H102" s="84"/>
      <c r="I102" s="84"/>
      <c r="J102" s="84"/>
      <c r="K102" s="84"/>
      <c r="L102" s="84"/>
      <c r="M102" s="84"/>
      <c r="N102" s="84"/>
    </row>
    <row r="103" spans="1:14" ht="12.75">
      <c r="A103" s="84"/>
      <c r="B103" s="84"/>
      <c r="C103" s="129"/>
      <c r="D103" s="129"/>
      <c r="E103" s="129"/>
      <c r="F103" s="129"/>
      <c r="G103" s="129"/>
      <c r="H103" s="84"/>
      <c r="I103" s="84"/>
      <c r="J103" s="84"/>
      <c r="K103" s="84"/>
      <c r="L103" s="84"/>
      <c r="M103" s="84"/>
      <c r="N103" s="84"/>
    </row>
    <row r="104" spans="1:14" ht="12.75">
      <c r="A104" s="84"/>
      <c r="B104" s="84"/>
      <c r="C104" s="129"/>
      <c r="D104" s="129"/>
      <c r="E104" s="129"/>
      <c r="F104" s="129"/>
      <c r="G104" s="129"/>
      <c r="H104" s="84"/>
      <c r="I104" s="84"/>
      <c r="J104" s="84"/>
      <c r="K104" s="84"/>
      <c r="L104" s="84"/>
      <c r="M104" s="84"/>
      <c r="N104" s="84"/>
    </row>
    <row r="105" spans="1:14" ht="12.75">
      <c r="A105" s="84"/>
      <c r="B105" s="84"/>
      <c r="C105" s="129"/>
      <c r="D105" s="129"/>
      <c r="E105" s="129"/>
      <c r="F105" s="129"/>
      <c r="G105" s="129"/>
      <c r="H105" s="84"/>
      <c r="I105" s="84"/>
      <c r="J105" s="84"/>
      <c r="K105" s="84"/>
      <c r="L105" s="84"/>
      <c r="M105" s="84"/>
      <c r="N105" s="84"/>
    </row>
    <row r="106" spans="1:14" ht="12.75">
      <c r="A106" s="84"/>
      <c r="B106" s="84"/>
      <c r="C106" s="129"/>
      <c r="D106" s="129"/>
      <c r="E106" s="129"/>
      <c r="F106" s="129"/>
      <c r="G106" s="129"/>
      <c r="H106" s="84"/>
      <c r="I106" s="84"/>
      <c r="J106" s="84"/>
      <c r="K106" s="84"/>
      <c r="L106" s="84"/>
      <c r="M106" s="84"/>
      <c r="N106" s="84"/>
    </row>
    <row r="107" spans="1:14" ht="12.75">
      <c r="A107" s="84"/>
      <c r="B107" s="84"/>
      <c r="C107" s="129"/>
      <c r="D107" s="129"/>
      <c r="E107" s="129"/>
      <c r="F107" s="129"/>
      <c r="G107" s="129"/>
      <c r="H107" s="84"/>
      <c r="I107" s="84"/>
      <c r="J107" s="84"/>
      <c r="K107" s="84"/>
      <c r="L107" s="84"/>
      <c r="M107" s="84"/>
      <c r="N107" s="84"/>
    </row>
    <row r="108" spans="1:14" ht="12.75">
      <c r="A108" s="84"/>
      <c r="B108" s="84"/>
      <c r="C108" s="129"/>
      <c r="D108" s="129"/>
      <c r="E108" s="129"/>
      <c r="F108" s="129"/>
      <c r="G108" s="129"/>
      <c r="H108" s="84"/>
      <c r="I108" s="84"/>
      <c r="J108" s="84"/>
      <c r="K108" s="84"/>
      <c r="L108" s="84"/>
      <c r="M108" s="84"/>
      <c r="N108" s="84"/>
    </row>
    <row r="109" spans="1:14" ht="12.75">
      <c r="A109" s="84"/>
      <c r="B109" s="84"/>
      <c r="C109" s="129"/>
      <c r="D109" s="129"/>
      <c r="E109" s="129"/>
      <c r="F109" s="129"/>
      <c r="G109" s="129"/>
      <c r="H109" s="84"/>
      <c r="I109" s="84"/>
      <c r="J109" s="84"/>
      <c r="K109" s="84"/>
      <c r="L109" s="84"/>
      <c r="M109" s="84"/>
      <c r="N109" s="84"/>
    </row>
    <row r="110" spans="1:14" ht="12.75">
      <c r="A110" s="84"/>
      <c r="B110" s="84"/>
      <c r="C110" s="129"/>
      <c r="D110" s="129"/>
      <c r="E110" s="129"/>
      <c r="F110" s="129"/>
      <c r="G110" s="129"/>
      <c r="H110" s="84"/>
      <c r="I110" s="84"/>
      <c r="J110" s="84"/>
      <c r="K110" s="84"/>
      <c r="L110" s="84"/>
      <c r="M110" s="84"/>
      <c r="N110" s="84"/>
    </row>
    <row r="111" spans="1:14" ht="12.75">
      <c r="A111" s="84"/>
      <c r="B111" s="84"/>
      <c r="C111" s="129"/>
      <c r="D111" s="129"/>
      <c r="E111" s="129"/>
      <c r="F111" s="129"/>
      <c r="G111" s="129"/>
      <c r="H111" s="84"/>
      <c r="I111" s="84"/>
      <c r="J111" s="84"/>
      <c r="K111" s="84"/>
      <c r="L111" s="84"/>
      <c r="M111" s="84"/>
      <c r="N111" s="84"/>
    </row>
    <row r="112" spans="1:14" ht="12.75">
      <c r="A112" s="84"/>
      <c r="B112" s="84"/>
      <c r="C112" s="129"/>
      <c r="D112" s="129"/>
      <c r="E112" s="129"/>
      <c r="F112" s="129"/>
      <c r="G112" s="129"/>
      <c r="H112" s="84"/>
      <c r="I112" s="84"/>
      <c r="J112" s="84"/>
      <c r="K112" s="84"/>
      <c r="L112" s="84"/>
      <c r="M112" s="84"/>
      <c r="N112" s="84"/>
    </row>
    <row r="113" spans="1:14" ht="12.75">
      <c r="A113" s="84"/>
      <c r="B113" s="84"/>
      <c r="C113" s="129"/>
      <c r="D113" s="129"/>
      <c r="E113" s="129"/>
      <c r="F113" s="129"/>
      <c r="G113" s="129"/>
      <c r="H113" s="84"/>
      <c r="I113" s="84"/>
      <c r="J113" s="84"/>
      <c r="K113" s="84"/>
      <c r="L113" s="84"/>
      <c r="M113" s="84"/>
      <c r="N113" s="84"/>
    </row>
    <row r="114" spans="1:14" ht="12.75">
      <c r="A114" s="84"/>
      <c r="B114" s="84"/>
      <c r="C114" s="129"/>
      <c r="D114" s="129"/>
      <c r="E114" s="129"/>
      <c r="F114" s="129"/>
      <c r="G114" s="129"/>
      <c r="H114" s="84"/>
      <c r="I114" s="84"/>
      <c r="J114" s="84"/>
      <c r="K114" s="84"/>
      <c r="L114" s="84"/>
      <c r="M114" s="84"/>
      <c r="N114" s="84"/>
    </row>
    <row r="115" spans="1:14" ht="12.75">
      <c r="A115" s="84"/>
      <c r="B115" s="84"/>
      <c r="C115" s="129"/>
      <c r="D115" s="129"/>
      <c r="E115" s="129"/>
      <c r="F115" s="129"/>
      <c r="G115" s="129"/>
      <c r="H115" s="84"/>
      <c r="I115" s="84"/>
      <c r="J115" s="84"/>
      <c r="K115" s="84"/>
      <c r="L115" s="84"/>
      <c r="M115" s="84"/>
      <c r="N115" s="84"/>
    </row>
    <row r="116" spans="1:14" ht="12.75">
      <c r="A116" s="84"/>
      <c r="B116" s="84"/>
      <c r="C116" s="129"/>
      <c r="D116" s="129"/>
      <c r="E116" s="129"/>
      <c r="F116" s="129"/>
      <c r="G116" s="129"/>
      <c r="H116" s="84"/>
      <c r="I116" s="84"/>
      <c r="J116" s="84"/>
      <c r="K116" s="84"/>
      <c r="L116" s="84"/>
      <c r="M116" s="84"/>
      <c r="N116" s="84"/>
    </row>
    <row r="117" spans="1:14" ht="12.75">
      <c r="A117" s="84"/>
      <c r="B117" s="84"/>
      <c r="C117" s="129"/>
      <c r="D117" s="129"/>
      <c r="E117" s="129"/>
      <c r="F117" s="129"/>
      <c r="G117" s="129"/>
      <c r="H117" s="84"/>
      <c r="I117" s="84"/>
      <c r="J117" s="84"/>
      <c r="K117" s="84"/>
      <c r="L117" s="84"/>
      <c r="M117" s="84"/>
      <c r="N117" s="84"/>
    </row>
    <row r="118" spans="1:14" ht="12.75">
      <c r="A118" s="84"/>
      <c r="B118" s="84"/>
      <c r="C118" s="129"/>
      <c r="D118" s="129"/>
      <c r="E118" s="129"/>
      <c r="F118" s="129"/>
      <c r="G118" s="129"/>
      <c r="H118" s="84"/>
      <c r="I118" s="84"/>
      <c r="J118" s="84"/>
      <c r="K118" s="84"/>
      <c r="L118" s="84"/>
      <c r="M118" s="84"/>
      <c r="N118" s="84"/>
    </row>
    <row r="119" spans="1:14" ht="12.75">
      <c r="A119" s="84"/>
      <c r="B119" s="84"/>
      <c r="C119" s="129"/>
      <c r="D119" s="129"/>
      <c r="E119" s="129"/>
      <c r="F119" s="129"/>
      <c r="G119" s="129"/>
      <c r="H119" s="84"/>
      <c r="I119" s="84"/>
      <c r="J119" s="84"/>
      <c r="K119" s="84"/>
      <c r="L119" s="84"/>
      <c r="M119" s="84"/>
      <c r="N119" s="84"/>
    </row>
    <row r="120" spans="1:14" ht="12.75">
      <c r="A120" s="84"/>
      <c r="B120" s="84"/>
      <c r="C120" s="129"/>
      <c r="D120" s="129"/>
      <c r="E120" s="129"/>
      <c r="F120" s="129"/>
      <c r="G120" s="129"/>
      <c r="H120" s="84"/>
      <c r="I120" s="84"/>
      <c r="J120" s="84"/>
      <c r="K120" s="84"/>
      <c r="L120" s="84"/>
      <c r="M120" s="84"/>
      <c r="N120" s="84"/>
    </row>
    <row r="121" spans="1:14" ht="12.75">
      <c r="A121" s="84"/>
      <c r="B121" s="84"/>
      <c r="C121" s="129"/>
      <c r="D121" s="129"/>
      <c r="E121" s="129"/>
      <c r="F121" s="129"/>
      <c r="G121" s="129"/>
      <c r="H121" s="84"/>
      <c r="I121" s="84"/>
      <c r="J121" s="84"/>
      <c r="K121" s="84"/>
      <c r="L121" s="84"/>
      <c r="M121" s="84"/>
      <c r="N121" s="84"/>
    </row>
    <row r="122" spans="1:14" ht="12.75">
      <c r="A122" s="84"/>
      <c r="B122" s="84"/>
      <c r="C122" s="129"/>
      <c r="D122" s="129"/>
      <c r="E122" s="129"/>
      <c r="F122" s="129"/>
      <c r="G122" s="129"/>
      <c r="H122" s="84"/>
      <c r="I122" s="84"/>
      <c r="J122" s="84"/>
      <c r="K122" s="84"/>
      <c r="L122" s="84"/>
      <c r="M122" s="84"/>
      <c r="N122" s="84"/>
    </row>
    <row r="123" spans="1:14" ht="12.75">
      <c r="A123" s="84"/>
      <c r="B123" s="84"/>
      <c r="C123" s="129"/>
      <c r="D123" s="129"/>
      <c r="E123" s="129"/>
      <c r="F123" s="129"/>
      <c r="G123" s="129"/>
      <c r="H123" s="84"/>
      <c r="I123" s="84"/>
      <c r="J123" s="84"/>
      <c r="K123" s="84"/>
      <c r="L123" s="84"/>
      <c r="M123" s="84"/>
      <c r="N123" s="84"/>
    </row>
    <row r="124" spans="1:14" ht="12.75">
      <c r="A124" s="84"/>
      <c r="B124" s="84"/>
      <c r="C124" s="129"/>
      <c r="D124" s="129"/>
      <c r="E124" s="129"/>
      <c r="F124" s="129"/>
      <c r="G124" s="129"/>
      <c r="H124" s="84"/>
      <c r="I124" s="84"/>
      <c r="J124" s="84"/>
      <c r="K124" s="84"/>
      <c r="L124" s="84"/>
      <c r="M124" s="84"/>
      <c r="N124" s="84"/>
    </row>
    <row r="125" spans="1:14" ht="12.75">
      <c r="A125" s="84"/>
      <c r="B125" s="84"/>
      <c r="C125" s="129"/>
      <c r="D125" s="129"/>
      <c r="E125" s="129"/>
      <c r="F125" s="129"/>
      <c r="G125" s="129"/>
      <c r="H125" s="84"/>
      <c r="I125" s="84"/>
      <c r="J125" s="84"/>
      <c r="K125" s="84"/>
      <c r="L125" s="84"/>
      <c r="M125" s="84"/>
      <c r="N125" s="84"/>
    </row>
    <row r="126" spans="1:14" ht="12.75">
      <c r="A126" s="84"/>
      <c r="B126" s="84"/>
      <c r="C126" s="129"/>
      <c r="D126" s="129"/>
      <c r="E126" s="129"/>
      <c r="F126" s="129"/>
      <c r="G126" s="129"/>
      <c r="H126" s="84"/>
      <c r="I126" s="84"/>
      <c r="J126" s="84"/>
      <c r="K126" s="84"/>
      <c r="L126" s="84"/>
      <c r="M126" s="84"/>
      <c r="N126" s="84"/>
    </row>
    <row r="127" spans="1:14" ht="12.75">
      <c r="A127" s="84"/>
      <c r="B127" s="84"/>
      <c r="C127" s="129"/>
      <c r="D127" s="129"/>
      <c r="E127" s="129"/>
      <c r="F127" s="129"/>
      <c r="G127" s="129"/>
      <c r="H127" s="84"/>
      <c r="I127" s="84"/>
      <c r="J127" s="84"/>
      <c r="K127" s="84"/>
      <c r="L127" s="84"/>
      <c r="M127" s="84"/>
      <c r="N127" s="84"/>
    </row>
    <row r="128" spans="1:14" ht="12.75">
      <c r="A128" s="84"/>
      <c r="B128" s="84"/>
      <c r="C128" s="129"/>
      <c r="D128" s="129"/>
      <c r="E128" s="129"/>
      <c r="F128" s="129"/>
      <c r="G128" s="129"/>
      <c r="H128" s="84"/>
      <c r="I128" s="84"/>
      <c r="J128" s="84"/>
      <c r="K128" s="84"/>
      <c r="L128" s="84"/>
      <c r="M128" s="84"/>
      <c r="N128" s="84"/>
    </row>
    <row r="129" spans="1:14" ht="12.75">
      <c r="A129" s="84"/>
      <c r="B129" s="84"/>
      <c r="C129" s="129"/>
      <c r="D129" s="129"/>
      <c r="E129" s="129"/>
      <c r="F129" s="129"/>
      <c r="G129" s="129"/>
      <c r="H129" s="84"/>
      <c r="I129" s="84"/>
      <c r="J129" s="84"/>
      <c r="K129" s="84"/>
      <c r="L129" s="84"/>
      <c r="M129" s="84"/>
      <c r="N129" s="84"/>
    </row>
    <row r="130" spans="1:14" ht="12.75">
      <c r="A130" s="84"/>
      <c r="B130" s="84"/>
      <c r="C130" s="129"/>
      <c r="D130" s="129"/>
      <c r="E130" s="129"/>
      <c r="F130" s="129"/>
      <c r="G130" s="129"/>
      <c r="H130" s="84"/>
      <c r="I130" s="84"/>
      <c r="J130" s="84"/>
      <c r="K130" s="84"/>
      <c r="L130" s="84"/>
      <c r="M130" s="84"/>
      <c r="N130" s="84"/>
    </row>
    <row r="131" spans="1:14" ht="12.75">
      <c r="A131" s="84"/>
      <c r="B131" s="84"/>
      <c r="C131" s="129"/>
      <c r="D131" s="129"/>
      <c r="E131" s="129"/>
      <c r="F131" s="129"/>
      <c r="G131" s="129"/>
      <c r="H131" s="84"/>
      <c r="I131" s="84"/>
      <c r="J131" s="84"/>
      <c r="K131" s="84"/>
      <c r="L131" s="84"/>
      <c r="M131" s="84"/>
      <c r="N131" s="84"/>
    </row>
    <row r="132" spans="1:14" ht="12.75">
      <c r="A132" s="84"/>
      <c r="B132" s="84"/>
      <c r="C132" s="129"/>
      <c r="D132" s="129"/>
      <c r="E132" s="129"/>
      <c r="F132" s="129"/>
      <c r="G132" s="129"/>
      <c r="H132" s="84"/>
      <c r="I132" s="84"/>
      <c r="J132" s="84"/>
      <c r="K132" s="84"/>
      <c r="L132" s="84"/>
      <c r="M132" s="84"/>
      <c r="N132" s="84"/>
    </row>
    <row r="133" spans="1:14" ht="12.75">
      <c r="A133" s="84"/>
      <c r="B133" s="84"/>
      <c r="C133" s="129"/>
      <c r="D133" s="129"/>
      <c r="E133" s="129"/>
      <c r="F133" s="129"/>
      <c r="G133" s="129"/>
      <c r="H133" s="84"/>
      <c r="I133" s="84"/>
      <c r="J133" s="84"/>
      <c r="K133" s="84"/>
      <c r="L133" s="84"/>
      <c r="M133" s="84"/>
      <c r="N133" s="84"/>
    </row>
    <row r="134" spans="1:14" ht="12.75">
      <c r="A134" s="84"/>
      <c r="B134" s="84"/>
      <c r="C134" s="129"/>
      <c r="D134" s="129"/>
      <c r="E134" s="129"/>
      <c r="F134" s="129"/>
      <c r="G134" s="129"/>
      <c r="H134" s="84"/>
      <c r="I134" s="84"/>
      <c r="J134" s="84"/>
      <c r="K134" s="84"/>
      <c r="L134" s="84"/>
      <c r="M134" s="84"/>
      <c r="N134" s="84"/>
    </row>
    <row r="135" spans="1:14" ht="12.75">
      <c r="A135" s="84"/>
      <c r="B135" s="84"/>
      <c r="C135" s="129"/>
      <c r="D135" s="129"/>
      <c r="E135" s="129"/>
      <c r="F135" s="129"/>
      <c r="G135" s="129"/>
      <c r="H135" s="84"/>
      <c r="I135" s="84"/>
      <c r="J135" s="84"/>
      <c r="K135" s="84"/>
      <c r="L135" s="84"/>
      <c r="M135" s="84"/>
      <c r="N135" s="84"/>
    </row>
    <row r="136" spans="1:14" ht="12.75">
      <c r="A136" s="84"/>
      <c r="B136" s="84"/>
      <c r="C136" s="129"/>
      <c r="D136" s="129"/>
      <c r="E136" s="129"/>
      <c r="F136" s="129"/>
      <c r="G136" s="129"/>
      <c r="H136" s="84"/>
      <c r="I136" s="84"/>
      <c r="J136" s="84"/>
      <c r="K136" s="84"/>
      <c r="L136" s="84"/>
      <c r="M136" s="84"/>
      <c r="N136" s="84"/>
    </row>
    <row r="137" spans="1:14" ht="12.75">
      <c r="A137" s="84"/>
      <c r="B137" s="84"/>
      <c r="C137" s="129"/>
      <c r="D137" s="129"/>
      <c r="E137" s="129"/>
      <c r="F137" s="129"/>
      <c r="G137" s="129"/>
      <c r="H137" s="84"/>
      <c r="I137" s="84"/>
      <c r="J137" s="84"/>
      <c r="K137" s="84"/>
      <c r="L137" s="84"/>
      <c r="M137" s="84"/>
      <c r="N137" s="84"/>
    </row>
    <row r="138" spans="1:14" ht="12.75">
      <c r="A138" s="84"/>
      <c r="B138" s="84"/>
      <c r="C138" s="129"/>
      <c r="D138" s="129"/>
      <c r="E138" s="129"/>
      <c r="F138" s="129"/>
      <c r="G138" s="129"/>
      <c r="H138" s="84"/>
      <c r="I138" s="84"/>
      <c r="J138" s="84"/>
      <c r="K138" s="84"/>
      <c r="L138" s="84"/>
      <c r="M138" s="84"/>
      <c r="N138" s="84"/>
    </row>
  </sheetData>
  <printOptions horizontalCentered="1"/>
  <pageMargins left="0.22" right="0.29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KYM INDUSTRIES(P)SDN.BHD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MR.LEM</dc:creator>
  <cp:keywords/>
  <dc:description/>
  <cp:lastModifiedBy>KYM</cp:lastModifiedBy>
  <cp:lastPrinted>2003-09-19T08:34:37Z</cp:lastPrinted>
  <dcterms:created xsi:type="dcterms:W3CDTF">2002-12-04T04:04:25Z</dcterms:created>
  <dcterms:modified xsi:type="dcterms:W3CDTF">2003-09-19T08:34:39Z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